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23" documentId="120_S{2AC9BD13-BADA-5192-A53E-5A8FF88502F6}" xr6:coauthVersionLast="47" xr6:coauthVersionMax="47" xr10:uidLastSave="{ADA39E51-E520-4F2B-B448-E5484206E78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<sst xmlns="http://schemas.openxmlformats.org/spreadsheetml/2006/main" count="180300" uniqueCount="39135">
  <si>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</si>
  <si>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</si>
  <si>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</si>
  <si>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</si>
  <si>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</si>
  <si>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</si>
  <si>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</si>
  <si>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</si>
  <si>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</si>
  <si>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</si>
  <si>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</si>
  <si>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</si>
  <si>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</si>
  <si>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</si>
  <si>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</si>
  <si>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</si>
  <si>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</si>
  <si>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</si>
  <si>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</si>
  <si>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</si>
  <si>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</si>
  <si>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</si>
  <si>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</si>
  <si>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</si>
  <si>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</si>
  <si>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</si>
  <si>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</si>
  <si>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</si>
  <si>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</si>
  <si>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</si>
  <si>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</si>
  <si>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</si>
  <si>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</si>
  <si>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</si>
  <si>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</si>
  <si>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</si>
  <si>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</si>
  <si>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</si>
  <si>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</si>
  <si>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</si>
  <si>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</si>
  <si>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</si>
  <si>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</si>
  <si>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</si>
  <si>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</si>
  <si>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</si>
  <si>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</si>
  <si>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</si>
  <si>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</si>
  <si>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</si>
  <si>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</si>
  <si>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</si>
  <si>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</si>
  <si>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</si>
  <si>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</si>
  <si>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</si>
  <si>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</si>
  <si>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</si>
  <si>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</si>
  <si>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</si>
  <si>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</si>
  <si>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</si>
  <si>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</si>
  <si>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</si>
  <si>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</si>
  <si>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</si>
  <si>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</si>
  <si>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</si>
  <si>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</si>
  <si>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</si>
  <si>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</si>
  <si>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</si>
  <si>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</si>
  <si>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</si>
  <si>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</si>
  <si>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</si>
  <si>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</si>
  <si>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</si>
  <si>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</si>
  <si>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</si>
  <si>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</si>
  <si>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</si>
  <si>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</si>
  <si>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</si>
  <si>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</si>
  <si>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</si>
  <si>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</si>
  <si>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</si>
  <si>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</si>
  <si>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</si>
  <si>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</si>
  <si>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</si>
  <si>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</si>
  <si>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</si>
  <si>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</si>
  <si>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</si>
  <si>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</si>
  <si>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</si>
  <si>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</si>
  <si>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</si>
  <si>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</si>
  <si>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</si>
  <si>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</si>
  <si>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</si>
  <si>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</si>
  <si>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</si>
  <si>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</si>
  <si>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</si>
  <si>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</si>
  <si>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</si>
  <si>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</si>
  <si>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</si>
  <si>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</si>
  <si>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</si>
  <si>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</si>
  <si>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</si>
  <si>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</si>
  <si>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</si>
  <si>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</si>
  <si>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</si>
  <si>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</si>
  <si>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</si>
  <si>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</si>
  <si>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</si>
  <si>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</si>
  <si>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</si>
  <si>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</si>
  <si>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</si>
  <si>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</si>
  <si>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</si>
  <si>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</si>
  <si>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</si>
  <si>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</si>
  <si>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</si>
  <si>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</si>
  <si>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</si>
  <si>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</si>
  <si>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</si>
  <si>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</si>
  <si>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</si>
  <si>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</si>
  <si>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</si>
  <si>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</si>
  <si>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</si>
  <si>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</si>
  <si>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</si>
  <si>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</si>
  <si>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</si>
  <si>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</si>
  <si>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</si>
  <si>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</si>
  <si>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</si>
  <si>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</si>
  <si>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</si>
  <si>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</si>
  <si>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</si>
  <si>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</si>
  <si>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</si>
  <si>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</si>
  <si>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</si>
  <si>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</si>
  <si>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</si>
  <si>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</si>
  <si>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</si>
  <si>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</si>
  <si>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</si>
  <si>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</si>
  <si>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</si>
  <si>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</si>
  <si>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</si>
  <si>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</si>
  <si>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</si>
  <si>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</si>
  <si>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</si>
  <si>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</si>
  <si>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</si>
  <si>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</si>
  <si>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</si>
  <si>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</si>
  <si>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</si>
  <si>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</si>
  <si>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</si>
  <si>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</si>
  <si>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</si>
  <si>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</si>
  <si>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</si>
  <si>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</si>
  <si>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</si>
  <si>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</si>
  <si>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</si>
  <si>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</si>
  <si>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</si>
  <si>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</si>
  <si>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</si>
  <si>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</si>
  <si>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</si>
  <si>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</si>
  <si>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</si>
  <si>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</si>
  <si>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</si>
  <si>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</si>
  <si>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</si>
  <si>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</si>
  <si>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</si>
  <si>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</si>
  <si>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</si>
  <si>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</si>
  <si>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</si>
  <si>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</si>
  <si>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</si>
  <si>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</si>
  <si>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</si>
  <si>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</si>
  <si>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</si>
  <si>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</si>
  <si>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</si>
  <si>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</si>
  <si>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</si>
  <si>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</si>
  <si>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</si>
  <si>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</si>
  <si>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</si>
  <si>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</si>
  <si>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</si>
  <si>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</si>
  <si>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</si>
  <si>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</si>
  <si>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</si>
  <si>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</si>
  <si>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</si>
  <si>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</si>
  <si>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</si>
  <si>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</si>
  <si>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</si>
  <si>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</si>
  <si>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</si>
  <si>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</si>
  <si>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</si>
  <si>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</si>
  <si>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</si>
  <si>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</si>
  <si>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</si>
  <si>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</si>
  <si>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</si>
  <si>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</si>
  <si>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</si>
  <si>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</si>
  <si>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</si>
  <si>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</si>
  <si>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</si>
  <si>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</si>
  <si>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</si>
  <si>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</si>
  <si>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</si>
  <si>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</si>
  <si>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</si>
  <si>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</si>
  <si>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</si>
  <si>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</si>
  <si>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</si>
  <si>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</si>
  <si>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</si>
  <si>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</si>
  <si>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</si>
  <si>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</si>
  <si>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</si>
  <si>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</si>
  <si>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</si>
  <si>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</si>
  <si>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</si>
  <si>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</si>
  <si>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</si>
  <si>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</si>
  <si>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</si>
  <si>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</si>
  <si>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</si>
  <si>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</si>
  <si>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</si>
  <si>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</si>
  <si>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</si>
  <si>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</si>
  <si>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</si>
  <si>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</si>
  <si>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</si>
  <si>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</si>
  <si>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</si>
  <si>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</si>
  <si>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</si>
  <si>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</si>
  <si>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</si>
  <si>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</si>
  <si>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</si>
  <si>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</si>
  <si>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</si>
  <si>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</si>
  <si>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</si>
  <si>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</si>
  <si>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</si>
  <si>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</si>
  <si>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</si>
  <si>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</si>
  <si>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</si>
  <si>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</si>
  <si>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</si>
  <si>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</si>
  <si>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</si>
  <si>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</si>
  <si>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</si>
  <si>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</si>
  <si>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</si>
  <si>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</si>
  <si>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</si>
  <si>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</si>
  <si>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</si>
  <si>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</si>
  <si>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</si>
  <si>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</si>
  <si>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</si>
  <si>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</si>
  <si>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</si>
  <si>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</si>
  <si>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</si>
  <si>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</si>
  <si>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</si>
  <si>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</si>
  <si>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</si>
  <si>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</si>
  <si>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</si>
  <si>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</si>
  <si>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</si>
  <si>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</si>
  <si>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</si>
  <si>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</si>
  <si>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</si>
  <si>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</si>
  <si>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</si>
  <si>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</si>
  <si>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</si>
  <si>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</si>
  <si>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</si>
  <si>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</si>
  <si>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</si>
  <si>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</si>
  <si>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</si>
  <si>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</si>
  <si>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</si>
  <si>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</si>
  <si>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</si>
  <si>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</si>
  <si>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</si>
  <si>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</si>
  <si>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</si>
  <si>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</si>
  <si>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</si>
  <si>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</si>
  <si>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</si>
  <si>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</si>
  <si>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</si>
  <si>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</si>
  <si>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</si>
  <si>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</si>
  <si>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</si>
  <si>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</si>
  <si>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</si>
  <si>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</si>
  <si>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</si>
  <si>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</si>
  <si>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</si>
  <si>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</si>
  <si>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</si>
  <si>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</si>
  <si>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</si>
  <si>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</si>
  <si>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</si>
  <si>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</si>
  <si>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</si>
  <si>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</si>
  <si>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</si>
  <si>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</si>
  <si>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</si>
  <si>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</si>
  <si>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</si>
  <si>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</si>
  <si>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</si>
  <si>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</si>
  <si>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</si>
  <si>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</si>
  <si>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</si>
  <si>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</si>
  <si>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</si>
  <si>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</si>
  <si>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</si>
  <si>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</si>
  <si>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</si>
  <si>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</si>
  <si>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</si>
  <si>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</si>
  <si>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</si>
  <si>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</si>
  <si>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</si>
  <si>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</si>
  <si>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</si>
  <si>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</si>
  <si>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</si>
  <si>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</si>
  <si>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</si>
  <si>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</si>
  <si>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</si>
  <si>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</si>
  <si>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</si>
  <si>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</si>
  <si>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</si>
  <si>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</si>
  <si>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</si>
  <si>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</si>
  <si>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</si>
  <si>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</si>
  <si>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</si>
  <si>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</si>
  <si>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</si>
  <si>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</si>
  <si>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</si>
  <si>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</si>
  <si>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</si>
  <si>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</si>
  <si>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</si>
  <si>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</si>
  <si>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</si>
  <si>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</si>
  <si>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</si>
  <si>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</si>
  <si>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</si>
  <si>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</si>
  <si>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</si>
  <si>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</si>
  <si>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</si>
  <si>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</si>
  <si>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</si>
  <si>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</si>
  <si>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</si>
  <si>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</si>
  <si>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</si>
  <si>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</si>
  <si>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</si>
  <si>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</si>
  <si>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</si>
  <si>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</si>
  <si>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</si>
  <si>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</si>
  <si>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</si>
  <si>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</si>
  <si>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</si>
  <si>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</si>
  <si>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</si>
  <si>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</si>
  <si>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</si>
  <si>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</si>
  <si>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</si>
  <si>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</si>
  <si>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</si>
  <si>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</si>
  <si>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</si>
  <si>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</si>
  <si>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</si>
  <si>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</si>
  <si>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</si>
  <si>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</si>
  <si>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</si>
  <si>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</si>
  <si>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</si>
  <si>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</si>
  <si>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</si>
  <si>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</si>
  <si>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</si>
  <si>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</si>
  <si>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</si>
  <si>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</si>
  <si>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</si>
  <si>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</si>
  <si>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</si>
  <si>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</si>
  <si>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</si>
  <si>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</si>
  <si>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</si>
  <si>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</si>
  <si>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</si>
  <si>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</si>
  <si>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</si>
  <si>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</si>
  <si>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</si>
  <si>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</si>
  <si>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</si>
  <si>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</si>
  <si>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</si>
  <si>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</si>
  <si>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</si>
  <si>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</si>
  <si>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</si>
  <si>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</si>
  <si>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</si>
  <si>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</si>
  <si>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</si>
  <si>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</si>
  <si>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</si>
  <si>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</si>
  <si>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</si>
  <si>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</si>
  <si>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</si>
  <si>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</si>
  <si>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</si>
  <si>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</si>
  <si>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</si>
  <si>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</si>
  <si>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</si>
  <si>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</si>
  <si>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</si>
  <si>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</si>
  <si>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</si>
  <si>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</si>
  <si>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</si>
  <si>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</si>
  <si>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</si>
  <si>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</si>
  <si>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</si>
  <si>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</si>
  <si>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</si>
  <si>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</si>
  <si>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</si>
  <si>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</si>
  <si>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</si>
  <si>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</si>
  <si>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</si>
  <si>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</si>
  <si>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</si>
  <si>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</si>
  <si>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</si>
  <si>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</si>
  <si>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</si>
  <si>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</si>
  <si>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</si>
  <si>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</si>
  <si>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</si>
  <si>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</si>
  <si>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</si>
  <si>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</si>
  <si>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</si>
  <si>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</si>
  <si>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</si>
  <si>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</si>
  <si>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</si>
  <si>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</si>
  <si>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</si>
  <si>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</si>
  <si>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</si>
  <si>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</si>
  <si>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</si>
  <si>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</si>
  <si>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</si>
  <si>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</si>
  <si>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</si>
  <si>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</si>
  <si>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</si>
  <si>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</si>
  <si>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</si>
  <si>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</si>
  <si>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</si>
  <si>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</si>
  <si>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</si>
  <si>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</si>
  <si>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</si>
  <si>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</si>
  <si>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</si>
  <si>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</si>
  <si>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</si>
  <si>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</si>
  <si>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</si>
  <si>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</si>
  <si>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</si>
  <si>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</si>
  <si>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</si>
  <si>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</si>
  <si>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</si>
  <si>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</si>
  <si>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</si>
  <si>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</si>
  <si>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</si>
  <si>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</si>
  <si>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</si>
  <si>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</si>
  <si>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</si>
  <si>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</si>
  <si>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</si>
  <si>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</si>
  <si>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</si>
  <si>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</si>
  <si>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</si>
  <si>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</si>
  <si>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</si>
  <si>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</si>
  <si>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</si>
  <si>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</si>
  <si>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</si>
  <si>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</si>
  <si>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</si>
  <si>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</si>
  <si>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</si>
  <si>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</si>
  <si>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</si>
  <si>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</si>
  <si>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</si>
  <si>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</si>
  <si>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</si>
  <si>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</si>
  <si>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</si>
  <si>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</si>
  <si>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</si>
  <si>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</si>
  <si>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</si>
  <si>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</si>
  <si>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</si>
  <si>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</si>
  <si>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</si>
  <si>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</si>
  <si>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</si>
  <si>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</si>
  <si>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</si>
  <si>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</si>
  <si>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</si>
  <si>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</si>
  <si>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</si>
  <si>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</si>
  <si>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</si>
  <si>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</si>
  <si>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</si>
  <si>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</si>
  <si>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</si>
  <si>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</si>
  <si>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</si>
  <si>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</si>
  <si>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</si>
  <si>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</si>
  <si>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</si>
  <si>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</si>
  <si>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</si>
  <si>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</si>
  <si>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</si>
  <si>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</si>
  <si>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</si>
  <si>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</si>
  <si>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</si>
  <si>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</si>
  <si>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</si>
  <si>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</si>
  <si>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</si>
  <si>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</si>
  <si>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</si>
  <si>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</si>
  <si>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</si>
  <si>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</si>
  <si>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</si>
  <si>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</si>
  <si>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</si>
  <si>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</si>
  <si>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</si>
  <si>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</si>
  <si>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</si>
  <si>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</si>
  <si>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</si>
  <si>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</si>
  <si>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</si>
  <si>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</si>
  <si>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</si>
  <si>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</si>
  <si>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</si>
  <si>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</si>
  <si>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</si>
  <si>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</si>
  <si>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</si>
  <si>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</si>
  <si>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</si>
  <si>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</si>
  <si>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</si>
  <si>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</si>
  <si>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</si>
  <si>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</si>
  <si>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</si>
  <si>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</si>
  <si>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</si>
  <si>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</si>
  <si>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</si>
  <si>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</si>
  <si>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</si>
  <si>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</si>
  <si>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</si>
  <si>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</si>
  <si>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</si>
  <si>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</si>
  <si>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</si>
  <si>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</si>
  <si>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</si>
  <si>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</si>
  <si>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</si>
  <si>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</si>
  <si>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</si>
  <si>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</si>
  <si>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</si>
  <si>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</si>
  <si>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</si>
  <si>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</si>
  <si>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</si>
  <si>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</si>
  <si>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</si>
  <si>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</si>
  <si>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</si>
  <si>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</si>
  <si>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</si>
  <si>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</si>
  <si>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</si>
  <si>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</si>
  <si>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</si>
  <si>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</si>
  <si>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</si>
  <si>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</si>
  <si>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</si>
  <si>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</si>
  <si>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</si>
  <si>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</si>
  <si>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</si>
  <si>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</si>
  <si>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</si>
  <si>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</si>
  <si>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</si>
  <si>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</si>
  <si>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</si>
  <si>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</si>
  <si>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</si>
  <si>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</si>
  <si>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</si>
  <si>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</si>
  <si>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</si>
  <si>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</si>
  <si>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</si>
  <si>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</si>
  <si>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</si>
  <si>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</si>
  <si>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</si>
  <si>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</si>
  <si>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</si>
  <si>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</si>
  <si>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</si>
  <si>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</si>
  <si>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</si>
  <si>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</si>
  <si>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</si>
  <si>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</si>
  <si>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</si>
  <si>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</si>
  <si>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</si>
  <si>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</si>
  <si>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</si>
  <si>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</si>
  <si>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</si>
  <si>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</si>
  <si>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</si>
  <si>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</si>
  <si>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</si>
  <si>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</si>
  <si>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</si>
  <si>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</si>
  <si>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</si>
  <si>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</si>
  <si>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</si>
  <si>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</si>
  <si>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</si>
  <si>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</si>
  <si>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</si>
  <si>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</si>
  <si>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</si>
  <si>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</si>
  <si>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</si>
  <si>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</si>
  <si>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</si>
  <si>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</si>
  <si>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</si>
  <si>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</si>
  <si>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</si>
  <si>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</si>
  <si>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</si>
  <si>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</si>
  <si>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</si>
  <si>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</si>
  <si>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</si>
  <si>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</si>
  <si>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</si>
  <si>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</si>
  <si>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</si>
  <si>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</si>
  <si>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</si>
  <si>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</si>
  <si>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</si>
  <si>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</si>
  <si>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</si>
  <si>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</si>
  <si>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</si>
  <si>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</si>
  <si>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</si>
  <si>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</si>
  <si>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</si>
  <si>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</si>
  <si>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</si>
  <si>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</si>
  <si>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</si>
  <si>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</si>
  <si>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</si>
  <si>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</si>
  <si>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</si>
  <si>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</si>
  <si>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</si>
  <si>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</si>
  <si>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</si>
  <si>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</si>
  <si>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</si>
  <si>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</si>
  <si>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</si>
  <si>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</si>
  <si>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</si>
  <si>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</si>
  <si>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</si>
  <si>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</si>
  <si>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</si>
  <si>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</si>
  <si>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</si>
  <si>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</si>
  <si>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</si>
  <si>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</si>
  <si>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</si>
  <si>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</si>
  <si>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</si>
  <si>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</si>
  <si>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</si>
  <si>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</si>
  <si>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</si>
  <si>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</si>
  <si>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</si>
  <si>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</si>
  <si>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</si>
  <si>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</si>
  <si>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</si>
  <si>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</si>
  <si>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</si>
  <si>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</si>
  <si>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</si>
  <si>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</si>
  <si>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</si>
  <si>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</si>
  <si>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</si>
  <si>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</si>
  <si>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</si>
  <si>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</si>
  <si>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</si>
  <si>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</si>
  <si>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</si>
  <si>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</si>
  <si>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</si>
  <si>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</si>
  <si>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</si>
  <si>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</si>
  <si>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</si>
  <si>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</si>
  <si>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</si>
  <si>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</si>
  <si>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</si>
  <si>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</si>
  <si>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</si>
  <si>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</si>
  <si>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</si>
  <si>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</si>
  <si>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</si>
  <si>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</si>
  <si>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</si>
  <si>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</si>
  <si>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</si>
  <si>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</si>
  <si>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</si>
  <si>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</si>
  <si>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</si>
  <si>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</si>
  <si>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</si>
  <si>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</si>
  <si>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</si>
  <si>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</si>
  <si>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</si>
  <si>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</si>
  <si>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</si>
  <si>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</si>
  <si>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</si>
  <si>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</si>
  <si>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</si>
  <si>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</si>
  <si>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</si>
  <si>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</si>
  <si>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</si>
  <si>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</si>
  <si>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</si>
  <si>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</si>
  <si>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</si>
  <si>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</si>
  <si>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</si>
  <si>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</si>
  <si>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</si>
  <si>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</si>
  <si>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</si>
  <si>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</si>
  <si>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</si>
  <si>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</si>
  <si>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</si>
  <si>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</si>
  <si>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</si>
  <si>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</si>
  <si>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</si>
  <si>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</si>
  <si>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</si>
  <si>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</si>
  <si>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</si>
  <si>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</si>
  <si>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</si>
  <si>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</si>
  <si>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</si>
  <si>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</si>
  <si>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</si>
  <si>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</si>
  <si>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</si>
  <si>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</si>
  <si>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</si>
  <si>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</si>
  <si>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</si>
  <si>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</si>
  <si>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</si>
  <si>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</si>
  <si>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</si>
  <si>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</si>
  <si>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</si>
  <si>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</si>
  <si>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</si>
  <si>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</si>
  <si>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</si>
  <si>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</si>
  <si>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</si>
  <si>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</si>
  <si>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</si>
  <si>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</si>
  <si>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</si>
  <si>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</si>
  <si>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</si>
  <si>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</si>
  <si>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</si>
  <si>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</si>
  <si>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</si>
  <si>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</si>
  <si>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</si>
  <si>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</si>
  <si>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</si>
  <si>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</si>
  <si>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</si>
  <si>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</si>
  <si>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</si>
  <si>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</si>
  <si>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</si>
  <si>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</si>
  <si>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</si>
  <si>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</si>
  <si>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</si>
  <si>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</si>
  <si>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</si>
  <si>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</si>
  <si>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</si>
  <si>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</si>
  <si>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</si>
  <si>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</si>
  <si>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</si>
  <si>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</si>
  <si>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</si>
  <si>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</si>
  <si>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</si>
  <si>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</si>
  <si>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</si>
  <si>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</si>
  <si>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</si>
  <si>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</si>
  <si>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</si>
  <si>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</si>
  <si>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</si>
  <si>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</si>
  <si>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</si>
  <si>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</si>
  <si>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</si>
  <si>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</si>
  <si>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</si>
  <si>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</si>
  <si>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</si>
  <si>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</si>
  <si>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</si>
  <si>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</si>
  <si>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</si>
  <si>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</si>
  <si>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</si>
  <si>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</si>
  <si>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</si>
  <si>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</si>
  <si>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</si>
  <si>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</si>
  <si>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</si>
  <si>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</si>
  <si>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</si>
  <si>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</si>
  <si>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</si>
  <si>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</si>
  <si>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</si>
  <si>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</si>
  <si>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</si>
  <si>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</si>
  <si>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</si>
  <si>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</si>
  <si>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</si>
  <si>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</si>
  <si>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</si>
  <si>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</si>
  <si>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</si>
  <si>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</si>
  <si>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</si>
  <si>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</si>
  <si>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</si>
  <si>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</si>
  <si>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</si>
  <si>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</si>
  <si>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</si>
  <si>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</si>
  <si>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</si>
  <si>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</si>
  <si>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</si>
  <si>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</si>
  <si>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</si>
  <si>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</si>
  <si>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</si>
  <si>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</si>
  <si>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</si>
  <si>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</si>
  <si>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</si>
  <si>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</si>
  <si>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</si>
  <si>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</si>
  <si>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</si>
  <si>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</si>
  <si>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</si>
  <si>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</si>
  <si>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</si>
  <si>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</si>
  <si>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</si>
  <si>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</si>
  <si>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</si>
  <si>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</si>
  <si>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</si>
  <si>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</si>
  <si>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</si>
  <si>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</si>
  <si>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</si>
  <si>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</si>
  <si>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</si>
  <si>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</si>
  <si>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</si>
  <si>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</si>
  <si>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</si>
  <si>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</si>
  <si>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</si>
  <si>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</si>
  <si>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</si>
  <si>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</si>
  <si>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</si>
  <si>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</si>
  <si>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</si>
  <si>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</si>
  <si>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</si>
  <si>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</si>
  <si>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</si>
  <si>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</si>
  <si>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</si>
  <si>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</si>
  <si>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</si>
  <si>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</si>
  <si>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</si>
  <si>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</si>
  <si>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</si>
  <si>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</si>
  <si>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</si>
  <si>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</si>
  <si>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</si>
  <si>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</si>
  <si>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</si>
  <si>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</si>
  <si>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</si>
  <si>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</si>
  <si>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</si>
  <si>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</si>
  <si>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</si>
  <si>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</si>
  <si>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</si>
  <si>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</si>
  <si>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</si>
  <si>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</si>
  <si>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</si>
  <si>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</si>
  <si>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</si>
  <si>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</si>
  <si>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</si>
  <si>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</si>
  <si>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</si>
  <si>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</si>
  <si>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</si>
  <si>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</si>
  <si>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</si>
  <si>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</si>
  <si>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</si>
  <si>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</si>
  <si>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</si>
  <si>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</si>
  <si>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</si>
  <si>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</si>
  <si>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</si>
  <si>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</si>
  <si>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</si>
  <si>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</si>
  <si>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</si>
  <si>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</si>
  <si>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</si>
  <si>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</si>
  <si>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</si>
  <si>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</si>
  <si>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</si>
  <si>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</si>
  <si>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</si>
  <si>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</si>
  <si>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</si>
  <si>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</si>
  <si>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</si>
  <si>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</si>
  <si>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</si>
  <si>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</si>
  <si>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</si>
  <si>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</si>
  <si>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</si>
  <si>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</si>
  <si>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</si>
  <si>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</si>
  <si>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</si>
  <si>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</si>
  <si>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</si>
  <si>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</si>
  <si>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</si>
  <si>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</si>
  <si>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</si>
  <si>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</si>
  <si>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</si>
  <si>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</si>
  <si>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</si>
  <si>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</si>
  <si>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</si>
  <si>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</si>
  <si>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</si>
  <si>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</si>
  <si>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</si>
  <si>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</si>
  <si>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</si>
  <si>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</si>
  <si>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</si>
  <si>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</si>
  <si>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</si>
  <si>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</si>
  <si>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</si>
  <si>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</si>
  <si>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</si>
  <si>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</si>
  <si>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</si>
  <si>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</si>
  <si>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</si>
  <si>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</si>
  <si>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</si>
  <si>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</si>
  <si>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</si>
  <si>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</si>
  <si>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</si>
  <si>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</si>
  <si>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</si>
  <si>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</si>
  <si>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</si>
  <si>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</si>
  <si>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</si>
  <si>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</si>
  <si>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</si>
  <si>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</si>
  <si>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</si>
  <si>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</si>
  <si>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</si>
  <si>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</si>
  <si>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</si>
  <si>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</si>
  <si>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</si>
  <si>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</si>
  <si>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</si>
  <si>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</si>
  <si>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</si>
  <si>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</si>
  <si>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</si>
  <si>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</si>
  <si>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</si>
  <si>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</si>
  <si>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</si>
  <si>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</si>
  <si>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</si>
  <si>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</si>
  <si>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</si>
  <si>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</si>
  <si>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</si>
  <si>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</si>
  <si>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</si>
  <si>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</si>
  <si>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</si>
  <si>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</si>
  <si>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</si>
  <si>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</si>
  <si>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</si>
  <si>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</si>
  <si>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</si>
  <si>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</si>
  <si>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</si>
  <si>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</si>
  <si>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</si>
  <si>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</si>
  <si>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</si>
  <si>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</si>
  <si>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</si>
  <si>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</si>
  <si>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</si>
  <si>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</si>
  <si>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</si>
  <si>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</si>
  <si>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</si>
  <si>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</si>
  <si>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</si>
  <si>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</si>
  <si>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</si>
  <si>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</si>
  <si>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</si>
  <si>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</si>
  <si>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</si>
  <si>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</si>
  <si>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</si>
  <si>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</si>
  <si>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</si>
  <si>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</si>
  <si>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</si>
  <si>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</si>
  <si>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</si>
  <si>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</si>
  <si>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</si>
  <si>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</si>
  <si>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</si>
  <si>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</si>
  <si>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</si>
  <si>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</si>
  <si>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</si>
  <si>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</si>
  <si>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</si>
  <si>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</si>
  <si>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</si>
  <si>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</si>
  <si>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</si>
  <si>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</si>
  <si>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</si>
  <si>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</si>
  <si>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</si>
  <si>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</si>
  <si>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</si>
  <si>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</si>
  <si>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</si>
  <si>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</si>
  <si>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</si>
  <si>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</si>
  <si>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</si>
  <si>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</si>
  <si>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</si>
  <si>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</si>
  <si>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</si>
  <si>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</si>
  <si>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</si>
  <si>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</si>
  <si>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</si>
  <si>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</si>
  <si>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</si>
  <si>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</si>
  <si>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</si>
  <si>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</si>
  <si>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</si>
  <si>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</si>
  <si>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</si>
  <si>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</si>
  <si>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</si>
  <si>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</si>
  <si>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</si>
  <si>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</si>
  <si>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</si>
  <si>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</si>
  <si>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</si>
  <si>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</si>
  <si>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</si>
  <si>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</si>
  <si>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</si>
  <si>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</si>
  <si>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</si>
  <si>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</si>
  <si>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</si>
  <si>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</si>
  <si>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</si>
  <si>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</si>
  <si>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</si>
  <si>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</si>
  <si>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</si>
  <si>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</si>
  <si>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</si>
  <si>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</si>
  <si>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</si>
  <si>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</si>
  <si>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</si>
  <si>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</si>
  <si>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</si>
  <si>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</si>
  <si>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</si>
  <si>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</si>
  <si>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</si>
  <si>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</si>
  <si>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</si>
  <si>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</si>
  <si>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</si>
  <si>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</si>
  <si>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</si>
  <si>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</si>
  <si>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</si>
  <si>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</si>
  <si>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</si>
  <si>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</si>
  <si>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</si>
  <si>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</si>
  <si>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</si>
  <si>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</si>
  <si>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</si>
  <si>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</si>
  <si>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</si>
  <si>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</si>
  <si>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</si>
  <si>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</si>
  <si>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</si>
  <si>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</si>
  <si>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</si>
  <si>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</si>
  <si>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</si>
  <si>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</si>
  <si>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</si>
  <si>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</si>
  <si>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</si>
  <si>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</si>
  <si>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</si>
  <si>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</si>
  <si>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</si>
  <si>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</si>
  <si>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</si>
  <si>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</si>
  <si>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</si>
  <si>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</si>
  <si>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</si>
  <si>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</si>
  <si>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</si>
  <si>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</si>
  <si>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</si>
  <si>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</si>
  <si>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</si>
  <si>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</si>
  <si>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</si>
  <si>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</si>
  <si>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</si>
  <si>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</si>
  <si>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</si>
  <si>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</si>
  <si>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</si>
  <si>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</si>
  <si>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</si>
  <si>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</si>
  <si>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</si>
  <si>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</si>
  <si>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</si>
  <si>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</si>
  <si>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</si>
  <si>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</si>
  <si>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</si>
  <si>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</si>
  <si>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</si>
  <si>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</si>
  <si>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</si>
  <si>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</si>
  <si>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</si>
  <si>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</si>
  <si>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</si>
  <si>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</si>
  <si>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</si>
  <si>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</si>
  <si>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</si>
  <si>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</si>
  <si>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</si>
  <si>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</si>
  <si>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</si>
  <si>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</si>
  <si>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</si>
  <si>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</si>
  <si>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</si>
  <si>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</si>
  <si>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</si>
  <si>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</si>
  <si>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</si>
  <si>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</si>
  <si>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</si>
  <si>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</si>
  <si>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</si>
  <si>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</si>
  <si>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</si>
  <si>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</si>
  <si>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</si>
  <si>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</si>
  <si>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</si>
  <si>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</si>
  <si>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</si>
  <si>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</si>
  <si>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</si>
  <si>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</si>
  <si>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</si>
  <si>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</si>
  <si>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</si>
  <si>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</si>
  <si>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</si>
  <si>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</si>
  <si>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</si>
  <si>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</si>
  <si>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</si>
  <si>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</si>
  <si>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</si>
  <si>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</si>
  <si>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</si>
  <si>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</si>
  <si>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</si>
  <si>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</si>
  <si>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</si>
  <si>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</si>
  <si>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</si>
  <si>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</si>
  <si>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</si>
  <si>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</si>
  <si>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</si>
  <si>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</si>
  <si>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</si>
  <si>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</si>
  <si>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</si>
  <si>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</si>
  <si>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</si>
  <si>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</si>
  <si>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</si>
  <si>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</si>
  <si>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</si>
  <si>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</si>
  <si>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</si>
  <si>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</si>
  <si>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</si>
  <si>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</si>
  <si>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</si>
  <si>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</si>
  <si>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</si>
  <si>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</si>
  <si>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</si>
  <si>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</si>
  <si>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</si>
  <si>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</si>
  <si>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</si>
  <si>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</si>
  <si>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</si>
  <si>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</si>
  <si>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</si>
  <si>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</si>
  <si>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</si>
  <si>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</si>
  <si>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</si>
  <si>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</si>
  <si>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</si>
  <si>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</si>
  <si>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</si>
  <si>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</si>
  <si>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</si>
  <si>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</si>
  <si>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</si>
  <si>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</si>
  <si>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</si>
  <si>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</si>
  <si>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</si>
  <si>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</si>
  <si>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</si>
  <si>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</si>
  <si>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</si>
  <si>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</si>
  <si>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</si>
  <si>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</si>
  <si>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</si>
  <si>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</si>
  <si>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</si>
  <si>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</si>
  <si>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</si>
  <si>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</si>
  <si>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</si>
  <si>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</si>
  <si>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</si>
  <si>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</si>
  <si>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</si>
  <si>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</si>
  <si>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</si>
  <si>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</si>
  <si>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</si>
  <si>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</si>
  <si>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</si>
  <si>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</si>
  <si>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</si>
  <si>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</si>
  <si>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</si>
  <si>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</si>
  <si>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</si>
  <si>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</si>
  <si>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</si>
  <si>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</si>
  <si>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</si>
  <si>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</si>
  <si>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</si>
  <si>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</si>
  <si>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</si>
  <si>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</si>
  <si>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</si>
  <si>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</si>
  <si>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</si>
  <si>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</si>
  <si>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</si>
  <si>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</si>
  <si>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</si>
  <si>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</si>
  <si>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</si>
  <si>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</si>
  <si>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</si>
  <si>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</si>
  <si>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</si>
  <si>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</si>
  <si>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</si>
  <si>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</si>
  <si>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</si>
  <si>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</si>
  <si>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</si>
  <si>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</si>
  <si>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</si>
  <si>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</si>
  <si>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</si>
  <si>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</si>
  <si>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</si>
  <si>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</si>
  <si>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</si>
  <si>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</si>
  <si>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</si>
  <si>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</si>
  <si>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</si>
  <si>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</si>
  <si>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</si>
  <si>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</si>
  <si>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</si>
  <si>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</si>
  <si>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</si>
  <si>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</si>
  <si>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</si>
  <si>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</si>
  <si>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</si>
  <si>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</si>
  <si>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</si>
  <si>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</si>
  <si>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</si>
  <si>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</si>
  <si>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</si>
  <si>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</si>
  <si>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</si>
  <si>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</si>
  <si>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</si>
  <si>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</si>
  <si>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</si>
  <si>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</si>
  <si>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</si>
  <si>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</si>
  <si>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</si>
  <si>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</si>
  <si>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</si>
  <si>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</si>
  <si>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</si>
  <si>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</si>
  <si>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</si>
  <si>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</si>
  <si>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</si>
  <si>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</si>
  <si>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</si>
  <si>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</si>
  <si>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</si>
  <si>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</si>
  <si>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</si>
  <si>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</si>
  <si>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</si>
  <si>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</si>
  <si>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</si>
  <si>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</si>
  <si>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</si>
  <si>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</si>
  <si>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</si>
  <si>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</si>
  <si>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</si>
  <si>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</si>
  <si>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</si>
  <si>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</si>
  <si>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</si>
  <si>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</si>
  <si>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</si>
  <si>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</si>
  <si>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</si>
  <si>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</si>
  <si>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</si>
  <si>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</si>
  <si>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</si>
  <si>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</si>
  <si>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</si>
  <si>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</si>
  <si>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</si>
  <si>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</si>
  <si>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</si>
  <si>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</si>
  <si>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</si>
  <si>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</si>
  <si>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</si>
  <si>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</si>
  <si>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</si>
  <si>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</si>
  <si>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</si>
  <si>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</si>
  <si>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</si>
  <si>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</si>
  <si>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</si>
  <si>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</si>
  <si>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</si>
  <si>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</si>
  <si>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</si>
  <si>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</si>
  <si>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</si>
  <si>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</si>
  <si>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</si>
  <si>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</si>
  <si>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</si>
  <si>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</si>
  <si>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</si>
  <si>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</si>
  <si>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</si>
  <si>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</si>
  <si>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</si>
  <si>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</si>
  <si>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</si>
  <si>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</si>
  <si>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</si>
  <si>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</si>
  <si>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</si>
  <si>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</si>
  <si>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</si>
  <si>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</si>
  <si>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</si>
  <si>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</si>
  <si>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</si>
  <si>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</si>
  <si>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</si>
  <si>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</si>
  <si>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</si>
  <si>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</si>
  <si>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</si>
  <si>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</si>
  <si>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</si>
  <si>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</si>
  <si>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</si>
  <si>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</si>
  <si>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</si>
  <si>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</si>
  <si>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</si>
  <si>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</si>
  <si>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</si>
  <si>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</si>
  <si>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</si>
  <si>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</si>
  <si>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</si>
  <si>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</si>
  <si>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</si>
  <si>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</si>
  <si>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</si>
  <si>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</si>
  <si>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</si>
  <si>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</si>
  <si>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</si>
  <si>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</si>
  <si>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</si>
  <si>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</si>
  <si>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</si>
  <si>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</si>
  <si>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</si>
  <si>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</si>
  <si>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</si>
  <si>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</si>
  <si>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</si>
  <si>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</si>
  <si>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</si>
  <si>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</si>
  <si>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</si>
  <si>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</si>
  <si>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</si>
  <si>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</si>
  <si>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</si>
  <si>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</si>
  <si>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</si>
  <si>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</si>
  <si>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</si>
  <si>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</si>
  <si>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</si>
  <si>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</si>
  <si>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</si>
  <si>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</si>
  <si>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</si>
  <si>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</si>
  <si>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</si>
  <si>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</si>
  <si>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</si>
  <si>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</si>
  <si>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</si>
  <si>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</si>
  <si>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</si>
  <si>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</si>
  <si>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</si>
  <si>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</si>
  <si>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</si>
  <si>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</si>
  <si>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</si>
  <si>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</si>
  <si>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</si>
  <si>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</si>
  <si>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</si>
  <si>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</si>
  <si>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</si>
  <si>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</si>
  <si>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</si>
  <si>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</si>
  <si>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</si>
  <si>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</si>
  <si>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</si>
  <si>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</si>
  <si>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</si>
  <si>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</si>
  <si>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</si>
  <si>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</si>
  <si>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</si>
  <si>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</si>
  <si>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</si>
  <si>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</si>
  <si>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</si>
  <si>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</si>
  <si>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</si>
  <si>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</si>
  <si>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</si>
  <si>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</si>
  <si>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</si>
  <si>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</si>
  <si>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</si>
  <si>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</si>
  <si>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</si>
  <si>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</si>
  <si>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</si>
  <si>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</si>
  <si>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</si>
  <si>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</si>
  <si>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</si>
  <si>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</si>
  <si>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</si>
  <si>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</si>
  <si>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</si>
  <si>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</si>
  <si>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</si>
  <si>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</si>
  <si>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</si>
  <si>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</si>
  <si>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</si>
  <si>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</si>
  <si>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</si>
  <si>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</si>
  <si>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</si>
  <si>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</si>
  <si>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</si>
  <si>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</si>
  <si>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</si>
  <si>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</si>
  <si>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</si>
  <si>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</si>
  <si>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</si>
  <si>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</si>
  <si>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</si>
  <si>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</si>
  <si>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</si>
  <si>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</si>
  <si>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</si>
  <si>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</si>
  <si>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</si>
  <si>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</si>
  <si>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</si>
  <si>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</si>
  <si>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</si>
  <si>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</si>
  <si>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</si>
  <si>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</si>
  <si>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</si>
  <si>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</si>
  <si>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</si>
  <si>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</si>
  <si>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</si>
  <si>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</si>
  <si>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</si>
  <si>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</si>
  <si>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</si>
  <si>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</si>
  <si>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</si>
  <si>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</si>
  <si>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</si>
  <si>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</si>
  <si>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</si>
  <si>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</si>
  <si>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</si>
  <si>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</si>
  <si>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</si>
  <si>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</si>
  <si>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</si>
  <si>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</si>
  <si>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</si>
  <si>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</si>
  <si>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</si>
  <si>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</si>
  <si>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</si>
  <si>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</si>
  <si>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</si>
  <si>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</si>
  <si>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</si>
  <si>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</si>
  <si>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</si>
  <si>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</si>
  <si>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</si>
  <si>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</si>
  <si>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</si>
  <si>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</si>
  <si>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</si>
  <si>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</si>
  <si>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</si>
  <si>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</si>
  <si>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</si>
  <si>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</si>
  <si>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</si>
  <si>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</si>
  <si>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</si>
  <si>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</si>
  <si>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</si>
  <si>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</si>
  <si>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</si>
  <si>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</si>
  <si>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</si>
  <si>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</si>
  <si>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</si>
  <si>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</si>
  <si>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</si>
  <si>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</si>
  <si>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</si>
  <si>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</si>
  <si>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</si>
  <si>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</si>
  <si>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</si>
  <si>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</si>
  <si>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</si>
  <si>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</si>
  <si>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</si>
  <si>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</si>
  <si>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</si>
  <si>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</si>
  <si>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</si>
  <si>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</si>
  <si>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</si>
  <si>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</si>
  <si>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</si>
  <si>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</si>
  <si>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</si>
  <si>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</si>
  <si>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</si>
  <si>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</si>
  <si>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</si>
  <si>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</si>
  <si>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</si>
  <si>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</si>
  <si>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</si>
  <si>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</si>
  <si>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</si>
  <si>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</si>
  <si>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</si>
  <si>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</si>
  <si>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</si>
  <si>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</si>
  <si>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</si>
  <si>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</si>
  <si>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</si>
  <si>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</si>
  <si>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</si>
  <si>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</si>
  <si>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</si>
  <si>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</si>
  <si>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</si>
  <si>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</si>
  <si>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</si>
  <si>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</si>
  <si>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</si>
  <si>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</si>
  <si>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</si>
  <si>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</si>
  <si>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</si>
  <si>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</si>
  <si>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</si>
  <si>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</si>
  <si>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</si>
  <si>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</si>
  <si>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</si>
  <si>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</si>
  <si>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</si>
  <si>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</si>
  <si>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</si>
  <si>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</si>
  <si>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</si>
  <si>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</si>
  <si>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</si>
  <si>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</si>
  <si>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</si>
  <si>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</si>
  <si>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</si>
  <si>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</si>
  <si>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</si>
  <si>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</si>
  <si>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</si>
  <si>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</si>
  <si>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</si>
  <si>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</si>
  <si>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</si>
  <si>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</si>
  <si>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</si>
  <si>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</si>
  <si>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</si>
  <si>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</si>
  <si>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</si>
  <si>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</si>
  <si>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</si>
  <si>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</si>
  <si>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</si>
  <si>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</si>
  <si>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</si>
  <si>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</si>
  <si>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</si>
  <si>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</si>
  <si>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</si>
  <si>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</si>
  <si>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</si>
  <si>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</si>
  <si>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</si>
  <si>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</si>
  <si>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</si>
  <si>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</si>
  <si>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</si>
  <si>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</si>
  <si>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</si>
  <si>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</si>
  <si>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</si>
  <si>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</si>
  <si>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</si>
  <si>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</si>
  <si>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</si>
  <si>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</si>
  <si>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</si>
  <si>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</si>
  <si>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</si>
  <si>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</si>
  <si>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</si>
  <si>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</si>
  <si>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</si>
  <si>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</si>
  <si>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</si>
  <si>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</si>
  <si>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</si>
  <si>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</si>
  <si>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</si>
  <si>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</si>
  <si>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</si>
  <si>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</si>
  <si>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</si>
  <si>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</si>
  <si>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</si>
  <si>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</si>
  <si>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</si>
  <si>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</si>
  <si>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</si>
  <si>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</si>
  <si>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</si>
  <si>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</si>
  <si>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</si>
  <si>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</si>
  <si>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</si>
  <si>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</si>
  <si>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</si>
  <si>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</si>
  <si>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</si>
  <si>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</si>
  <si>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</si>
  <si>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</si>
  <si>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</si>
  <si>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</si>
  <si>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</si>
  <si>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</si>
  <si>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</si>
  <si>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</si>
  <si>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</si>
  <si>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</si>
  <si>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</si>
  <si>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</si>
  <si>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</si>
  <si>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</si>
  <si>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</si>
  <si>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</si>
  <si>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</si>
  <si>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</si>
  <si>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</si>
  <si>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</si>
  <si>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</si>
  <si>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</si>
  <si>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</si>
  <si>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</si>
  <si>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</si>
  <si>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</si>
  <si>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</si>
  <si>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</si>
  <si>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</si>
  <si>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</si>
  <si>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</si>
  <si>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</si>
  <si>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</si>
  <si>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</si>
  <si>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</si>
  <si>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</si>
  <si>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</si>
  <si>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</si>
  <si>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</si>
  <si>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</si>
  <si>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</si>
  <si>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</si>
  <si>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</si>
  <si>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</si>
  <si>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</si>
  <si>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</si>
  <si>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</si>
  <si>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</si>
  <si>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</si>
  <si>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</si>
  <si>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</si>
  <si>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</si>
  <si>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</si>
  <si>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</si>
  <si>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</si>
  <si>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</si>
  <si>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</si>
  <si>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</si>
  <si>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</si>
  <si>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</si>
  <si>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</si>
  <si>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</si>
  <si>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</si>
  <si>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</si>
  <si>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</si>
  <si>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</si>
  <si>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</si>
  <si>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</si>
  <si>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</si>
  <si>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</si>
  <si>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</si>
  <si>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</si>
  <si>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</si>
  <si>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</si>
  <si>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</si>
  <si>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</si>
  <si>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</si>
  <si>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</si>
  <si>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</si>
  <si>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</si>
  <si>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</si>
  <si>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</si>
  <si>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</si>
  <si>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</si>
  <si>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</si>
  <si>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</si>
  <si>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</si>
  <si>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</si>
  <si>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</si>
  <si>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</si>
  <si>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</si>
  <si>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</si>
  <si>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</si>
  <si>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</si>
  <si>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</si>
  <si>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</si>
  <si>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</si>
  <si>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</si>
  <si>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</si>
  <si>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</si>
  <si>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</si>
  <si>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</si>
  <si>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</si>
  <si>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</si>
  <si>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</si>
  <si>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</si>
  <si>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</si>
  <si>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</si>
  <si>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</si>
  <si>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</si>
  <si>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</si>
  <si>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</si>
  <si>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</si>
  <si>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</si>
  <si>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</si>
  <si>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</si>
  <si>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</si>
  <si>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</si>
  <si>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</si>
  <si>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</si>
  <si>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</si>
  <si>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</si>
  <si>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</si>
  <si>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</si>
  <si>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</si>
  <si>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</si>
  <si>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</si>
  <si>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</si>
  <si>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</si>
  <si>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</si>
  <si>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</si>
  <si>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</si>
  <si>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</si>
  <si>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</si>
  <si>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</si>
  <si>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</si>
  <si>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</si>
  <si>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</si>
  <si>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</si>
  <si>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</si>
  <si>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</si>
  <si>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</si>
  <si>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</si>
  <si>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</si>
  <si>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</si>
  <si>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</si>
  <si>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</si>
  <si>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</si>
  <si>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</si>
  <si>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</si>
  <si>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</si>
  <si>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</si>
  <si>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</si>
  <si>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</si>
  <si>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</si>
  <si>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</si>
  <si>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</si>
  <si>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</si>
  <si>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</si>
  <si>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</si>
  <si>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</si>
  <si>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</si>
  <si>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</si>
  <si>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</si>
  <si>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</si>
  <si>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</si>
  <si>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</si>
  <si>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</si>
  <si>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</si>
  <si>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</si>
  <si>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</si>
  <si>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</si>
  <si>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</si>
  <si>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</si>
  <si>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</si>
  <si>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</si>
  <si>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</si>
  <si>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</si>
  <si>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</si>
  <si>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</si>
  <si>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</si>
  <si>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</si>
  <si>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</si>
  <si>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</si>
  <si>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</si>
  <si>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</si>
  <si>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</si>
  <si>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</si>
  <si>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</si>
  <si>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</si>
  <si>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</si>
  <si>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</si>
  <si>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</si>
  <si>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</si>
  <si>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</si>
  <si>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</si>
  <si>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</si>
  <si>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</si>
  <si>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</si>
  <si>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</si>
  <si>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</si>
  <si>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</si>
  <si>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</si>
  <si>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</si>
  <si>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</si>
  <si>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</si>
  <si>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</si>
  <si>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</si>
  <si>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</si>
  <si>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</si>
  <si>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</si>
  <si>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</si>
  <si>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</si>
  <si>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</si>
  <si>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</si>
  <si>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</si>
  <si>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</si>
  <si>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</si>
  <si>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</si>
  <si>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</si>
  <si>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</si>
  <si>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</si>
  <si>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</si>
  <si>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</si>
  <si>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</si>
  <si>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</si>
  <si>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</si>
  <si>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</si>
  <si>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</si>
  <si>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</si>
  <si>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</si>
  <si>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</si>
  <si>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</si>
  <si>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</si>
  <si>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</si>
  <si>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</si>
  <si>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</si>
  <si>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</si>
  <si>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</si>
  <si>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</si>
  <si>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</si>
  <si>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</si>
  <si>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</si>
  <si>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</si>
  <si>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</si>
  <si>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</si>
  <si>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</si>
  <si>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</si>
  <si>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</si>
  <si>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</si>
  <si>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</si>
  <si>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</si>
  <si>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</si>
  <si>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</si>
  <si>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</si>
  <si>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</si>
  <si>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</si>
  <si>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</si>
  <si>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</si>
  <si>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</si>
  <si>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</si>
  <si>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</si>
  <si>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</si>
  <si>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</si>
  <si>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</si>
  <si>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</si>
  <si>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</si>
  <si>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</si>
  <si>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</si>
  <si>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</si>
  <si>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</si>
  <si>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</si>
  <si>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</si>
  <si>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</si>
  <si>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</si>
  <si>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</si>
  <si>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</si>
  <si>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</si>
  <si>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</si>
  <si>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</si>
  <si>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</si>
  <si>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</si>
  <si>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</si>
  <si>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</si>
  <si>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</si>
  <si>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</si>
  <si>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</si>
  <si>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</si>
  <si>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</si>
  <si>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</si>
  <si>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</si>
  <si>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</si>
  <si>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</si>
  <si>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</si>
  <si>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</si>
  <si>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</si>
  <si>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</si>
  <si>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</si>
  <si>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</si>
  <si>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</si>
  <si>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</si>
  <si>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</si>
  <si>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</si>
  <si>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</si>
  <si>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</si>
  <si>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</si>
  <si>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</si>
  <si>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</si>
  <si>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</si>
  <si>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</si>
  <si>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</si>
  <si>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</si>
  <si>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</si>
  <si>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</si>
  <si>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</si>
  <si>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</si>
  <si>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</si>
  <si>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</si>
  <si>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</si>
  <si>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</si>
  <si>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</si>
  <si>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</si>
  <si>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</si>
  <si>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</si>
  <si>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</si>
  <si>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</si>
  <si>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</si>
  <si>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</si>
  <si>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</si>
  <si>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</si>
  <si>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</si>
  <si>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</si>
  <si>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</si>
  <si>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</si>
  <si>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</si>
  <si>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</si>
  <si>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</si>
  <si>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</si>
  <si>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</si>
  <si>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</si>
  <si>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</si>
  <si>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</si>
  <si>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</si>
  <si>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</si>
  <si>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</si>
  <si>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</si>
  <si>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</si>
  <si>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</si>
  <si>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</si>
  <si>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</si>
  <si>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</si>
  <si>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</si>
  <si>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</si>
  <si>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</si>
  <si>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</si>
  <si>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</si>
  <si>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</si>
  <si>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</si>
  <si>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</si>
  <si>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</si>
  <si>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</si>
  <si>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</si>
  <si>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</si>
  <si>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</si>
  <si>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</si>
  <si>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</si>
  <si>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</si>
  <si>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</si>
  <si>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</si>
  <si>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</si>
  <si>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</si>
  <si>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</si>
  <si>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</si>
  <si>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</si>
  <si>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</si>
  <si>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</si>
  <si>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</si>
  <si>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</si>
  <si>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</si>
  <si>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</si>
  <si>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</si>
  <si>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</si>
  <si>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</si>
  <si>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</si>
  <si>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</si>
  <si>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</si>
  <si>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</si>
  <si>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</si>
  <si>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</si>
  <si>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</si>
  <si>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</si>
  <si>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</si>
  <si>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</si>
  <si>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</si>
  <si>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</si>
  <si>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</si>
  <si>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</si>
  <si>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</si>
  <si>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</si>
  <si>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</si>
  <si>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</si>
  <si>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</si>
  <si>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</si>
  <si>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</si>
  <si>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</si>
  <si>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</si>
  <si>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</si>
  <si>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</si>
  <si>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</si>
  <si>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</si>
  <si>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</si>
  <si>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</si>
  <si>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</si>
  <si>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</si>
  <si>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</si>
  <si>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</si>
  <si>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</si>
  <si>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</si>
  <si>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</si>
  <si>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</si>
  <si>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</si>
  <si>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</si>
  <si>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</si>
  <si>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</si>
  <si>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</si>
  <si>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</si>
  <si>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</si>
  <si>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</si>
  <si>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</si>
  <si>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</si>
  <si>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</si>
  <si>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</si>
  <si>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</si>
  <si>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</si>
  <si>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</si>
  <si>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</si>
  <si>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</si>
  <si>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</si>
  <si>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</si>
  <si>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</si>
  <si>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</si>
  <si>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</si>
  <si>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</si>
  <si>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</si>
  <si>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</si>
  <si>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</si>
  <si>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</si>
  <si>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</si>
  <si>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</si>
  <si>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</si>
  <si>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</si>
  <si>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</si>
  <si>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</si>
  <si>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</si>
  <si>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</si>
  <si>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</si>
  <si>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</si>
  <si>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</si>
  <si>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</si>
  <si>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</si>
  <si>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</si>
  <si>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</si>
  <si>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</si>
  <si>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</si>
  <si>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</si>
  <si>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</si>
  <si>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</si>
  <si>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</si>
  <si>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</si>
  <si>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</si>
  <si>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</si>
  <si>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</si>
  <si>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</si>
  <si>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</si>
  <si>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</si>
  <si>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</si>
  <si>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</si>
  <si>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</si>
  <si>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</si>
  <si>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</si>
  <si>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</si>
  <si>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</si>
  <si>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</si>
  <si>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</si>
  <si>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</si>
  <si>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</si>
  <si>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</si>
  <si>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</si>
  <si>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</si>
  <si>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</si>
  <si>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</si>
  <si>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</si>
  <si>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</si>
  <si>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</si>
  <si>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</si>
  <si>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</si>
  <si>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</si>
  <si>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</si>
  <si>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</si>
  <si>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</si>
  <si>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</si>
  <si>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</si>
  <si>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</si>
  <si>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</si>
  <si>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</si>
  <si>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</si>
  <si>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</si>
  <si>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</si>
  <si>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</si>
  <si>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</si>
  <si>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</si>
  <si>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</si>
  <si>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</si>
  <si>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</si>
  <si>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</si>
  <si>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</si>
  <si>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</si>
  <si>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</si>
  <si>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</si>
  <si>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</si>
  <si>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</si>
  <si>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</si>
  <si>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</si>
  <si>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</si>
  <si>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</si>
  <si>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</si>
  <si>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</si>
  <si>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</si>
  <si>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</si>
  <si>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</si>
  <si>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</si>
  <si>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</si>
  <si>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</si>
  <si>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</si>
  <si>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</si>
  <si>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</si>
  <si>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</si>
  <si>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</si>
  <si>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</si>
  <si>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</si>
  <si>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</si>
  <si>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</si>
  <si>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</si>
  <si>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</si>
  <si>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</si>
  <si>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</si>
  <si>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</si>
  <si>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</si>
  <si>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</si>
  <si>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</si>
  <si>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</si>
  <si>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</si>
  <si>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</si>
  <si>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</si>
  <si>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</si>
  <si>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</si>
  <si>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</si>
  <si>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</si>
  <si>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</si>
  <si>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</si>
  <si>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</si>
  <si>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</si>
  <si>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</si>
  <si>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</si>
  <si>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</si>
  <si>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</si>
  <si>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</si>
  <si>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</si>
  <si>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</si>
  <si>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</si>
  <si>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</si>
  <si>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</si>
  <si>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</si>
  <si>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</si>
  <si>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</si>
  <si>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</si>
  <si>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</si>
  <si>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</si>
  <si>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</si>
  <si>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</si>
  <si>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</si>
  <si>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</si>
  <si>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</si>
  <si>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</si>
  <si>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</si>
  <si>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</si>
  <si>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</si>
  <si>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</si>
  <si>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</si>
  <si>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</si>
  <si>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</si>
  <si>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</si>
  <si>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</si>
  <si>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</si>
  <si>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</si>
  <si>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</si>
  <si>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</si>
  <si>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</si>
  <si>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</si>
  <si>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</si>
  <si>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</si>
  <si>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</si>
  <si>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</si>
  <si>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</si>
  <si>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</si>
  <si>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</si>
  <si>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</si>
  <si>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</si>
  <si>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</si>
  <si>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</si>
  <si>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</si>
  <si>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</si>
  <si>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</si>
  <si>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</si>
  <si>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</si>
  <si>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</si>
  <si>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</si>
  <si>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</si>
  <si>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</si>
  <si>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</si>
  <si>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</si>
  <si>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</si>
  <si>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</si>
  <si>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</si>
  <si>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</si>
  <si>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</si>
  <si>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</si>
  <si>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</si>
  <si>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</si>
  <si>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</si>
  <si>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</si>
  <si>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</si>
  <si>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</si>
  <si>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</si>
  <si>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</si>
  <si>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</si>
  <si>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</si>
  <si>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</si>
  <si>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</si>
  <si>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</si>
  <si>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</si>
  <si>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</si>
  <si>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</si>
  <si>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</si>
  <si>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</si>
  <si>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</si>
  <si>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</si>
  <si>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</si>
  <si>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</si>
  <si>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</si>
  <si>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</si>
  <si>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</si>
  <si>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</si>
  <si>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</si>
  <si>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</si>
  <si>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</si>
  <si>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</si>
  <si>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</si>
  <si>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</si>
  <si>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</si>
  <si>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</si>
  <si>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</si>
  <si>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</si>
  <si>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</si>
  <si>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</si>
  <si>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</si>
  <si>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</si>
  <si>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</si>
  <si>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</si>
  <si>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</si>
  <si>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</si>
  <si>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</si>
  <si>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</si>
  <si>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</si>
  <si>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</si>
  <si>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</si>
  <si>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</si>
  <si>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</si>
  <si>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</si>
  <si>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</si>
  <si>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</si>
  <si>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</si>
  <si>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</si>
  <si>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</si>
  <si>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</si>
  <si>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</si>
  <si>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</si>
  <si>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</si>
  <si>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</si>
  <si>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</si>
  <si>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</si>
  <si>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</si>
  <si>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</si>
  <si>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</si>
  <si>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</si>
  <si>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</si>
  <si>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</si>
  <si>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</si>
  <si>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</si>
  <si>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</si>
  <si>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</si>
  <si>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</si>
  <si>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</si>
  <si>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</si>
  <si>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</si>
  <si>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</si>
  <si>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</si>
  <si>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</si>
  <si>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</si>
  <si>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</si>
  <si>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</si>
  <si>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</si>
  <si>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</si>
  <si>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</si>
  <si>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</si>
  <si>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</si>
  <si>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</si>
  <si>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</si>
  <si>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</si>
  <si>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</si>
  <si>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</si>
  <si>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</si>
  <si>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</si>
  <si>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</si>
  <si>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</si>
  <si>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</si>
  <si>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</si>
  <si>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</si>
  <si>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</si>
  <si>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</si>
  <si>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</si>
  <si>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</si>
  <si>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</si>
  <si>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</si>
  <si>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</si>
  <si>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</si>
  <si>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</si>
  <si>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</si>
  <si>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</si>
  <si>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</si>
  <si>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</si>
  <si>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</si>
  <si>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</si>
  <si>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</si>
  <si>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</si>
  <si>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</si>
  <si>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</si>
  <si>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</si>
  <si>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</si>
  <si>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</si>
  <si>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</si>
  <si>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</si>
  <si>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</si>
  <si>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</si>
  <si>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</si>
  <si>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</si>
  <si>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</si>
  <si>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</si>
  <si>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</si>
  <si>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</si>
  <si>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</si>
  <si>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</si>
  <si>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</si>
  <si>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</si>
  <si>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</si>
  <si>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</si>
  <si>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</si>
  <si>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</si>
  <si>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</si>
  <si>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</si>
  <si>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</si>
  <si>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</si>
  <si>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</si>
  <si>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</si>
  <si>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</si>
  <si>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</si>
  <si>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</si>
  <si>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</si>
  <si>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</si>
  <si>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</si>
  <si>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</si>
  <si>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</si>
  <si>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</si>
  <si>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</si>
  <si>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</si>
  <si>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</si>
  <si>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</si>
  <si>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</si>
  <si>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</si>
  <si>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</si>
  <si>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</si>
  <si>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</si>
  <si>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</si>
  <si>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</si>
  <si>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</si>
  <si>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</si>
  <si>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</si>
  <si>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</si>
  <si>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</si>
  <si>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</si>
  <si>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</si>
  <si>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</si>
  <si>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</si>
  <si>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</si>
  <si>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</si>
  <si>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</si>
  <si>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</si>
  <si>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</si>
  <si>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</si>
  <si>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</si>
  <si>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</si>
  <si>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</si>
  <si>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</si>
  <si>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</si>
  <si>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</si>
  <si>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</si>
  <si>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</si>
  <si>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</si>
  <si>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</si>
  <si>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</si>
  <si>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</si>
  <si>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</si>
  <si>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</si>
  <si>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</si>
  <si>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</si>
  <si>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</si>
  <si>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</si>
  <si>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</si>
  <si>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</si>
  <si>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</si>
  <si>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</si>
  <si>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</si>
  <si>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</si>
  <si>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</si>
  <si>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</si>
  <si>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</si>
  <si>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</si>
  <si>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</si>
  <si>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</si>
  <si>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</si>
  <si>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</si>
  <si>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</si>
  <si>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</si>
  <si>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</si>
  <si>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</si>
  <si>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</si>
  <si>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</si>
  <si>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</si>
  <si>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</si>
  <si>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</si>
  <si>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</si>
  <si>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</si>
  <si>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</si>
  <si>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</si>
  <si>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</si>
  <si>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</si>
  <si>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</si>
  <si>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</si>
  <si>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</si>
  <si>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</si>
  <si>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</si>
  <si>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</si>
  <si>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</si>
  <si>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</si>
  <si>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</si>
  <si>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</si>
  <si>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</si>
  <si>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</si>
  <si>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</si>
  <si>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</si>
  <si>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</si>
  <si>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</si>
  <si>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</si>
  <si>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</si>
  <si>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</si>
  <si>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</si>
  <si>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</si>
  <si>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</si>
  <si>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</si>
  <si>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</si>
  <si>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</si>
  <si>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</si>
  <si>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</si>
  <si>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</si>
  <si>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</si>
  <si>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</si>
  <si>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</si>
  <si>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</si>
  <si>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</si>
  <si>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</si>
  <si>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</si>
  <si>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</si>
  <si>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</si>
  <si>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</si>
  <si>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</si>
  <si>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</si>
  <si>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</si>
  <si>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</si>
  <si>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</si>
  <si>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</si>
  <si>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</si>
  <si>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</si>
  <si>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</si>
  <si>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</si>
  <si>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</si>
  <si>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</si>
  <si>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</si>
  <si>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</si>
  <si>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</si>
  <si>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</si>
  <si>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</si>
  <si>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</si>
  <si>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</si>
  <si>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</si>
  <si>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</si>
  <si>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</si>
  <si>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</si>
  <si>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</si>
  <si>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</si>
  <si>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</si>
  <si>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</si>
  <si>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</si>
  <si>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</si>
  <si>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</si>
  <si>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</si>
  <si>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</si>
  <si>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</si>
  <si>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</si>
  <si>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</si>
  <si>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</si>
  <si>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</si>
  <si>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</si>
  <si>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</si>
  <si>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</si>
  <si>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</si>
  <si>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</si>
  <si>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</si>
  <si>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</si>
  <si>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</si>
  <si>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</si>
  <si>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</si>
  <si>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</si>
  <si>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</si>
  <si>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</si>
  <si>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</si>
  <si>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</si>
  <si>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</si>
  <si>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</si>
  <si>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</si>
  <si>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</si>
  <si>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</si>
  <si>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</si>
  <si>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</si>
  <si>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</si>
  <si>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</si>
  <si>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</si>
  <si>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</si>
  <si>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</si>
  <si>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</si>
  <si>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</si>
  <si>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</si>
  <si>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</si>
  <si>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</si>
  <si>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</si>
  <si>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</si>
  <si>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</si>
  <si>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</si>
  <si>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</si>
  <si>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</si>
  <si>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</si>
  <si>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</si>
  <si>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</si>
  <si>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</si>
  <si>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</si>
  <si>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</si>
  <si>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</si>
  <si>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</si>
  <si>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</si>
  <si>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</si>
  <si>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</si>
  <si>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</si>
  <si>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</si>
  <si>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</si>
  <si>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</si>
  <si>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</si>
  <si>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</si>
  <si>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</si>
  <si>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</si>
  <si>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</si>
  <si>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</si>
  <si>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</si>
  <si>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</si>
  <si>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</si>
  <si>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</si>
  <si>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</si>
  <si>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</si>
  <si>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</si>
  <si>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</si>
  <si>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</si>
  <si>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</si>
  <si>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</si>
  <si>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</si>
  <si>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</si>
  <si>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</si>
  <si>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</si>
  <si>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</si>
  <si>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</si>
  <si>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</si>
  <si>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</si>
  <si>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</si>
  <si>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</si>
  <si>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</si>
  <si>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</si>
  <si>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</si>
  <si>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</si>
  <si>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</si>
  <si>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</si>
  <si>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</si>
  <si>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</si>
  <si>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</si>
  <si>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</si>
  <si>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</si>
  <si>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</si>
  <si>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</si>
  <si>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</si>
  <si>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</si>
  <si>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</si>
  <si>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</si>
  <si>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</si>
  <si>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</si>
  <si>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</si>
  <si>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</si>
  <si>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</si>
  <si>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</si>
  <si>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</si>
  <si>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</si>
  <si>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</si>
  <si>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</si>
  <si>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</si>
  <si>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</si>
  <si>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</si>
  <si>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</si>
  <si>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</si>
  <si>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</si>
  <si>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</si>
  <si>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</si>
  <si>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</si>
  <si>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</si>
  <si>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</si>
  <si>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</si>
  <si>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</si>
  <si>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</si>
  <si>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</si>
  <si>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</si>
  <si>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</si>
  <si>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</si>
  <si>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</si>
  <si>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</si>
  <si>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</si>
  <si>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</si>
  <si>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</si>
  <si>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</si>
  <si>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</si>
  <si>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</si>
  <si>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</si>
  <si>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</si>
  <si>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</si>
  <si>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</si>
  <si>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</si>
  <si>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</si>
  <si>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</si>
  <si>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</si>
  <si>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</si>
  <si>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</si>
  <si>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</si>
  <si>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</si>
  <si>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</si>
  <si>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</si>
  <si>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</si>
  <si>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</si>
  <si>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</si>
  <si>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</si>
  <si>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</si>
  <si>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</si>
  <si>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</si>
  <si>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</si>
  <si>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</si>
  <si>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</si>
  <si>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</si>
  <si>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</si>
  <si>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</si>
  <si>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</si>
  <si>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</si>
  <si>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</si>
  <si>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</si>
  <si>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</si>
  <si>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</si>
  <si>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</si>
  <si>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</si>
  <si>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</si>
  <si>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</si>
  <si>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</si>
  <si>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</si>
  <si>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</si>
  <si>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</si>
  <si>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</si>
  <si>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</si>
  <si>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</si>
  <si>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</si>
  <si>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</si>
  <si>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</si>
  <si>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</si>
  <si>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</si>
  <si>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</si>
  <si>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</si>
  <si>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</si>
  <si>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</si>
  <si>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</si>
  <si>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</si>
  <si>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</si>
  <si>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</si>
  <si>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</si>
  <si>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</si>
  <si>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</si>
  <si>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</si>
  <si>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</si>
  <si>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</si>
  <si>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</si>
  <si>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</si>
  <si>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</si>
  <si>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</si>
  <si>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</si>
  <si>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</si>
  <si>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</si>
  <si>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</si>
  <si>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</si>
  <si>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</si>
  <si>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</si>
  <si>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</si>
  <si>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</si>
  <si>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</si>
  <si>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</si>
  <si>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</si>
  <si>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</si>
  <si>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</si>
  <si>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</si>
  <si>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</si>
  <si>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</si>
  <si>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</si>
  <si>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</si>
  <si>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</si>
  <si>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</si>
  <si>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</si>
  <si>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</si>
  <si>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</si>
  <si>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</si>
  <si>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</si>
  <si>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</si>
  <si>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</si>
  <si>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</si>
  <si>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</si>
  <si>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</si>
  <si>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</si>
  <si>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</si>
  <si>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</si>
  <si>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</si>
  <si>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</si>
  <si>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</si>
  <si>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</si>
  <si>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</si>
  <si>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</si>
  <si>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</si>
  <si>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</si>
  <si>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</si>
  <si>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</si>
  <si>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</si>
  <si>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</si>
  <si>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</si>
  <si>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</si>
  <si>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</si>
  <si>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</si>
  <si>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</si>
  <si>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</si>
  <si>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</si>
  <si>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</si>
  <si>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</si>
  <si>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</si>
  <si>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</si>
  <si>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</si>
  <si>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</si>
  <si>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</si>
  <si>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</si>
  <si>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</si>
  <si>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</si>
  <si>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</si>
  <si>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</si>
  <si>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</si>
  <si>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</si>
  <si>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</si>
  <si>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</si>
  <si>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</si>
  <si>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</si>
  <si>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</si>
  <si>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</si>
  <si>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</si>
  <si>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</si>
  <si>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</si>
  <si>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</si>
  <si>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</si>
  <si>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</si>
  <si>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</si>
  <si>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</si>
  <si>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</si>
  <si>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</si>
  <si>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</si>
  <si>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</si>
  <si>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</si>
  <si>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</si>
  <si>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</si>
  <si>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</si>
  <si>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</si>
  <si>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</si>
  <si>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</si>
  <si>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</si>
  <si>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</si>
  <si>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</si>
  <si>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</si>
  <si>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</si>
  <si>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</si>
  <si>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</si>
  <si>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</si>
  <si>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</si>
  <si>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</si>
  <si>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</si>
  <si>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</si>
  <si>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</si>
  <si>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</si>
  <si>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</si>
  <si>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</si>
  <si>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</si>
  <si>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</si>
  <si>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</si>
  <si>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</si>
  <si>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</si>
  <si>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</si>
  <si>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</si>
  <si>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</si>
  <si>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</si>
  <si>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</si>
  <si>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</si>
  <si>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</si>
  <si>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</si>
  <si>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</si>
  <si>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</si>
  <si>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</si>
  <si>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</si>
  <si>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</si>
  <si>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</si>
  <si>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</si>
  <si>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</si>
  <si>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</si>
  <si>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</si>
  <si>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</si>
  <si>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</si>
  <si>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</si>
  <si>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</si>
  <si>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</si>
  <si>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</si>
  <si>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</si>
  <si>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</si>
  <si>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</si>
  <si>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</si>
  <si>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</si>
  <si>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</si>
  <si>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</si>
  <si>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</si>
  <si>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</si>
  <si>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</si>
  <si>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</si>
  <si>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</si>
  <si>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</si>
  <si>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</si>
  <si>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</si>
  <si>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</si>
  <si>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</si>
  <si>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</si>
  <si>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</si>
  <si>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</si>
  <si>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</si>
  <si>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</si>
  <si>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</si>
  <si>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</si>
  <si>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</si>
  <si>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</si>
  <si>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</si>
  <si>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</si>
  <si>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</si>
  <si>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</si>
  <si>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</si>
  <si>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</si>
  <si>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</si>
  <si>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</si>
  <si>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</si>
  <si>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</si>
  <si>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</si>
  <si>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</si>
  <si>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</si>
  <si>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</si>
  <si>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</si>
  <si>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</si>
  <si>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</si>
  <si>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</si>
  <si>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</si>
  <si>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</si>
  <si>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</si>
  <si>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</si>
  <si>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</si>
  <si>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</si>
  <si>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</si>
  <si>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</si>
  <si>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</si>
  <si>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</si>
  <si>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</si>
  <si>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</si>
  <si>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</si>
  <si>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</si>
  <si>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</si>
  <si>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</si>
  <si>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</si>
  <si>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</si>
  <si>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</si>
  <si>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</si>
  <si>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</si>
  <si>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</si>
  <si>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</si>
  <si>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</si>
  <si>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</si>
  <si>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</si>
  <si>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</si>
  <si>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</si>
  <si>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</si>
  <si>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</si>
  <si>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</si>
  <si>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</si>
  <si>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</si>
  <si>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</si>
  <si>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</si>
  <si>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</si>
  <si>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</si>
  <si>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</si>
  <si>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</si>
  <si>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</si>
  <si>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</si>
  <si>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</si>
  <si>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</si>
  <si>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</si>
  <si>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</si>
  <si>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</si>
  <si>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</si>
  <si>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</si>
  <si>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</si>
  <si>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</si>
  <si>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</si>
  <si>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</si>
  <si>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</si>
  <si>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</si>
  <si>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</si>
  <si>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</si>
  <si>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</si>
  <si>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</si>
  <si>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</si>
  <si>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</si>
  <si>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</si>
  <si>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</si>
  <si>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</si>
  <si>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</si>
  <si>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</si>
  <si>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</si>
  <si>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</si>
  <si>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</si>
  <si>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</si>
  <si>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</si>
  <si>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</si>
  <si>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</si>
  <si>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</si>
  <si>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</si>
  <si>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</si>
  <si>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</si>
  <si>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</si>
  <si>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</si>
  <si>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</si>
  <si>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</si>
  <si>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</si>
  <si>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</si>
  <si>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</si>
  <si>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</si>
  <si>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</si>
  <si>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</si>
  <si>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</si>
  <si>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</si>
  <si>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</si>
  <si>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</si>
  <si>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</si>
  <si>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</si>
  <si>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</si>
  <si>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</si>
  <si>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</si>
  <si>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</si>
  <si>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</si>
  <si>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</si>
  <si>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</si>
  <si>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</si>
  <si>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</si>
  <si>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</si>
  <si>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</si>
  <si>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</si>
  <si>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</si>
  <si>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</si>
  <si>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</si>
  <si>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</si>
  <si>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</si>
  <si>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</si>
  <si>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</si>
  <si>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</si>
  <si>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</si>
  <si>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</si>
  <si>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</si>
  <si>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</si>
  <si>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</si>
  <si>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</si>
  <si>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</si>
  <si>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</si>
  <si>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</si>
  <si>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</si>
  <si>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</si>
  <si>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</si>
  <si>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</si>
  <si>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</si>
  <si>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</si>
  <si>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</si>
  <si>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</si>
  <si>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</si>
  <si>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</si>
  <si>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</si>
  <si>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</si>
  <si>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</si>
  <si>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</si>
  <si>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</si>
  <si>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</si>
  <si>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</si>
  <si>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</si>
  <si>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</si>
  <si>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</si>
  <si>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</si>
  <si>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</si>
  <si>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</si>
  <si>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</si>
  <si>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</si>
  <si>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</si>
  <si>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</si>
  <si>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</si>
  <si>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</si>
  <si>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</si>
  <si>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</si>
  <si>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</si>
  <si>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</si>
  <si>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</si>
  <si>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</si>
  <si>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</si>
  <si>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</si>
  <si>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</si>
  <si>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</si>
  <si>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</si>
  <si>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</si>
  <si>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</si>
  <si>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</si>
  <si>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</si>
  <si>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</si>
  <si>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</si>
  <si>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</si>
  <si>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</si>
  <si>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</si>
  <si>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</si>
  <si>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</si>
  <si>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</si>
  <si>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</si>
  <si>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</si>
  <si>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</si>
  <si>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</si>
  <si>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</si>
  <si>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</si>
  <si>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</si>
  <si>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</si>
  <si>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</si>
  <si>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</si>
  <si>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</si>
  <si>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</si>
  <si>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</si>
  <si>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</si>
  <si>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</si>
  <si>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</si>
  <si>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</si>
  <si>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</si>
  <si>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</si>
  <si>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</si>
  <si>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</si>
  <si>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</si>
  <si>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</si>
  <si>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</si>
  <si>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</si>
  <si>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</si>
  <si>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</si>
  <si>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</si>
  <si>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</si>
  <si>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</si>
  <si>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</si>
  <si>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</si>
  <si>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</si>
  <si>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</si>
  <si>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</si>
  <si>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</si>
  <si>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</si>
  <si>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</si>
  <si>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</si>
  <si>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</si>
  <si>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</si>
  <si>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</si>
  <si>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</si>
  <si>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</si>
  <si>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</si>
  <si>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</si>
  <si>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</si>
  <si>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</si>
  <si>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</si>
  <si>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</si>
  <si>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</si>
  <si>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</si>
  <si>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</si>
  <si>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</si>
  <si>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</si>
  <si>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</si>
  <si>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</si>
  <si>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</si>
  <si>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</si>
  <si>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</si>
  <si>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</si>
  <si>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</si>
  <si>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</si>
  <si>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</si>
  <si>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</si>
  <si>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</si>
  <si>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</si>
  <si>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</si>
  <si>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</si>
  <si>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</si>
  <si>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</si>
  <si>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</si>
  <si>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</si>
  <si>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</si>
  <si>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</si>
  <si>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</si>
  <si>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</si>
  <si>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</si>
  <si>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</si>
  <si>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</si>
  <si>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</si>
  <si>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</si>
  <si>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</si>
  <si>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</si>
  <si>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</si>
  <si>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</si>
  <si>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</si>
  <si>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</si>
  <si>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</si>
  <si>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</si>
  <si>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</si>
  <si>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</si>
  <si>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</si>
  <si>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</si>
  <si>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</si>
  <si>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</si>
  <si>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</si>
  <si>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</si>
  <si>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</si>
  <si>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</si>
  <si>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</si>
  <si>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</si>
  <si>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</si>
  <si>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</si>
  <si>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</si>
  <si>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</si>
  <si>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</si>
  <si>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</si>
  <si>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</si>
  <si>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</si>
  <si>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</si>
  <si>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</si>
  <si>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</si>
  <si>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</si>
  <si>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</si>
  <si>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</si>
  <si>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</si>
  <si>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</si>
  <si>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</si>
  <si>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</si>
  <si>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</si>
  <si>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</si>
  <si>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</si>
  <si>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</si>
  <si>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</si>
  <si>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</si>
  <si>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</si>
  <si>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</si>
  <si>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</si>
  <si>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</si>
  <si>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</si>
  <si>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</si>
  <si>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</si>
  <si>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</si>
  <si>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</si>
  <si>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</si>
  <si>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</si>
  <si>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</si>
  <si>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</si>
  <si>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</si>
  <si>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</si>
  <si>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</si>
  <si>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</si>
  <si>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</si>
  <si>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</si>
  <si>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</si>
  <si>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</si>
  <si>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</si>
  <si>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</si>
  <si>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</si>
  <si>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</si>
  <si>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</si>
  <si>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</si>
  <si>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</si>
  <si>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</si>
  <si>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</si>
  <si>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</si>
  <si>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</si>
  <si>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</si>
  <si>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</si>
  <si>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</si>
  <si>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</si>
  <si>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</si>
  <si>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</si>
  <si>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</si>
  <si>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</si>
  <si>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</si>
  <si>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</si>
  <si>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</si>
  <si>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</si>
  <si>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</si>
  <si>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</si>
  <si>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</si>
  <si>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</si>
  <si>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</si>
  <si>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</si>
  <si>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</si>
  <si>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</si>
  <si>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</si>
  <si>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</si>
  <si>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</si>
  <si>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</si>
  <si>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</si>
  <si>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</si>
  <si>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</si>
  <si>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</si>
  <si>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</si>
  <si>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</si>
  <si>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</si>
  <si>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</si>
  <si>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</si>
  <si>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</si>
  <si>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</si>
  <si>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</si>
  <si>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</si>
  <si>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</si>
  <si>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</si>
  <si>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</si>
  <si>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</si>
  <si>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</si>
  <si>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</si>
  <si>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</si>
  <si>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</si>
  <si>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</si>
  <si>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</si>
  <si>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</si>
  <si>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</si>
  <si>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</si>
  <si>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</si>
  <si>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</si>
  <si>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</si>
  <si>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</si>
  <si>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</si>
  <si>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</si>
  <si>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</si>
  <si>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</si>
  <si>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</si>
  <si>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</si>
  <si>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</si>
  <si>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</si>
  <si>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</si>
  <si>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</si>
  <si>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</si>
  <si>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</si>
  <si>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</si>
  <si>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</si>
  <si>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</si>
  <si>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</si>
  <si>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</si>
  <si>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</si>
  <si>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</si>
  <si>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</si>
  <si>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</si>
  <si>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</si>
  <si>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</si>
  <si>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</si>
  <si>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</si>
  <si>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</si>
  <si>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</si>
  <si>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</si>
  <si>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</si>
  <si>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</si>
  <si>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</si>
  <si>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</si>
  <si>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</si>
  <si>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</si>
  <si>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</si>
  <si>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</si>
  <si>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</si>
  <si>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</si>
  <si>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</si>
  <si>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</si>
  <si>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</si>
  <si>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</si>
  <si>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</si>
  <si>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</si>
  <si>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</si>
  <si>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</si>
  <si>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</si>
  <si>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</si>
  <si>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</si>
  <si>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</si>
  <si>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</si>
  <si>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</si>
  <si>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</si>
  <si>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</si>
  <si>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</si>
  <si>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</si>
  <si>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</si>
  <si>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</si>
  <si>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</si>
  <si>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</si>
  <si>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</si>
  <si>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</si>
  <si>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</si>
  <si>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</si>
  <si>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</si>
  <si>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</si>
  <si>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</si>
  <si>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</si>
  <si>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</si>
  <si>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</si>
  <si>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</si>
  <si>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</si>
  <si>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</si>
  <si>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</si>
  <si>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</si>
  <si>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</si>
  <si>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</si>
  <si>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</si>
  <si>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</si>
  <si>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</si>
  <si>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</si>
  <si>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</si>
  <si>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</si>
  <si>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</si>
  <si>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</si>
  <si>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</si>
  <si>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</si>
  <si>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</si>
  <si>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</si>
  <si>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</si>
  <si>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</si>
  <si>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</si>
  <si>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</si>
  <si>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</si>
  <si>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</si>
  <si>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</si>
  <si>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</si>
  <si>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</si>
  <si>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</si>
  <si>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</si>
  <si>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</si>
  <si>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</si>
  <si>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</si>
  <si>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</si>
  <si>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</si>
  <si>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</si>
  <si>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</si>
  <si>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</si>
  <si>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</si>
  <si>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</si>
  <si>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</si>
  <si>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</si>
  <si>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</si>
  <si>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</si>
  <si>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</si>
  <si>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</si>
  <si>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</si>
  <si>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</si>
  <si>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</si>
  <si>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</si>
  <si>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</si>
  <si>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</si>
  <si>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</si>
  <si>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</si>
  <si>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</si>
  <si>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</si>
  <si>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</si>
  <si>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</si>
  <si>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</si>
  <si>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</si>
  <si>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</si>
  <si>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</si>
  <si>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</si>
  <si>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</si>
  <si>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</si>
  <si>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</si>
  <si>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</si>
  <si>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</si>
  <si>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</si>
  <si>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</si>
  <si>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</si>
  <si>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</si>
  <si>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</si>
  <si>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</si>
  <si>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</si>
  <si>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</si>
  <si>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</si>
  <si>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</si>
  <si>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</si>
  <si>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</si>
  <si>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</si>
  <si>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</si>
  <si>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</si>
  <si>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</si>
  <si>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</si>
  <si>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</si>
  <si>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</si>
  <si>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</si>
  <si>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</si>
  <si>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</si>
  <si>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</si>
  <si>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</si>
  <si>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</si>
  <si>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</si>
  <si>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</si>
  <si>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</si>
  <si>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</si>
  <si>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</si>
  <si>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</si>
  <si>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</si>
  <si>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</si>
  <si>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</si>
  <si>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</si>
  <si>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</si>
  <si>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</si>
  <si>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</si>
  <si>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</si>
  <si>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</si>
  <si>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</si>
  <si>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</si>
  <si>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</si>
  <si>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</si>
  <si>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</si>
  <si>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</si>
  <si>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</si>
  <si>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</si>
  <si>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</si>
  <si>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</si>
  <si>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</si>
  <si>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</si>
  <si>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</si>
  <si>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</si>
  <si>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</si>
  <si>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</si>
  <si>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</si>
  <si>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</si>
  <si>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</si>
  <si>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</si>
  <si>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</si>
  <si>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</si>
  <si>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</si>
  <si>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</si>
  <si>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</si>
  <si>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</si>
  <si>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</si>
  <si>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</si>
  <si>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</si>
  <si>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</si>
  <si>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</si>
  <si>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</si>
  <si>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</si>
  <si>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</si>
  <si>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</si>
  <si>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</si>
  <si>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</si>
  <si>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</si>
  <si>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</si>
  <si>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</si>
  <si>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</si>
  <si>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</si>
  <si>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</si>
  <si>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</si>
  <si>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</si>
  <si>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</si>
  <si>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</si>
  <si>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</si>
  <si>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</si>
  <si>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</si>
  <si>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</si>
  <si>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</si>
  <si>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</si>
  <si>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</si>
  <si>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</si>
  <si>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</si>
  <si>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</si>
  <si>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</si>
  <si>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</si>
  <si>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</si>
  <si>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</si>
  <si>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</si>
  <si>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</si>
  <si>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</si>
  <si>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</si>
  <si>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</si>
  <si>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</si>
  <si>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</si>
  <si>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</si>
  <si>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</si>
  <si>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</si>
  <si>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</si>
  <si>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</si>
  <si>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</si>
  <si>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</si>
  <si>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</si>
  <si>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</si>
  <si>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</si>
  <si>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</si>
  <si>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</si>
  <si>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</si>
  <si>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</si>
  <si>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</si>
  <si>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</si>
  <si>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</si>
  <si>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</si>
  <si>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</si>
  <si>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</si>
  <si>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</si>
  <si>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</si>
  <si>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</si>
  <si>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</si>
  <si>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</si>
  <si>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</si>
  <si>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</si>
  <si>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</si>
  <si>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</si>
  <si>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</si>
  <si>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</si>
  <si>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</si>
  <si>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</si>
  <si>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</si>
  <si>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</si>
  <si>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</si>
  <si>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</si>
  <si>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</si>
  <si>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</si>
  <si>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</si>
  <si>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</si>
  <si>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</si>
  <si>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</si>
  <si>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</si>
  <si>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</si>
  <si>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</si>
  <si>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</si>
  <si>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</si>
  <si>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</si>
  <si>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</si>
  <si>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</si>
  <si>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</si>
  <si>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</si>
  <si>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</si>
  <si>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</si>
  <si>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</si>
  <si>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</si>
  <si>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</si>
  <si>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</si>
  <si>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</si>
  <si>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</si>
  <si>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</si>
  <si>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</si>
  <si>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</si>
  <si>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</si>
  <si>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</si>
  <si>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</si>
  <si>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</si>
  <si>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</si>
  <si>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</si>
  <si>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</si>
  <si>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</si>
  <si>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</si>
  <si>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</si>
  <si>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</si>
  <si>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</si>
  <si>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</si>
  <si>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</si>
  <si>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</si>
  <si>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</si>
  <si>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</si>
  <si>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</si>
  <si>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</si>
  <si>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</si>
  <si>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</si>
  <si>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</si>
  <si>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</si>
  <si>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</si>
  <si>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</si>
  <si>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</si>
  <si>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</si>
  <si>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</si>
  <si>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</si>
  <si>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</si>
  <si>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</si>
  <si>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</si>
  <si>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</si>
  <si>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</si>
  <si>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</si>
  <si>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</si>
  <si>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</si>
  <si>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</si>
  <si>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</si>
  <si>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</si>
  <si>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</si>
  <si>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</si>
  <si>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</si>
  <si>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</si>
  <si>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</si>
  <si>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</si>
  <si>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</si>
  <si>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</si>
  <si>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</si>
  <si>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</si>
  <si>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</si>
  <si>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</si>
  <si>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</si>
  <si>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</si>
  <si>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</si>
  <si>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</si>
  <si>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</si>
  <si>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</si>
  <si>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</si>
  <si>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</si>
  <si>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</si>
  <si>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</si>
  <si>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</si>
  <si>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</si>
  <si>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</si>
  <si>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</si>
  <si>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</si>
  <si>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</si>
  <si>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</si>
  <si>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</si>
  <si>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</si>
  <si>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</si>
  <si>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</si>
  <si>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</si>
  <si>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</si>
  <si>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</si>
  <si>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</si>
  <si>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</si>
  <si>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</si>
  <si>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</si>
  <si>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</si>
  <si>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</si>
  <si>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</si>
  <si>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</si>
  <si>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</si>
  <si>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</si>
  <si>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</si>
  <si>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</si>
  <si>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</si>
  <si>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</si>
  <si>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</si>
  <si>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</si>
  <si>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</si>
  <si>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</si>
  <si>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</si>
  <si>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</si>
  <si>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</si>
  <si>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</si>
  <si>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</si>
  <si>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</si>
  <si>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</si>
  <si>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</si>
  <si>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</si>
  <si>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</si>
  <si>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</si>
  <si>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</si>
  <si>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</si>
  <si>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</si>
  <si>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</si>
  <si>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</si>
  <si>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</si>
  <si>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</si>
  <si>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</si>
  <si>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</si>
  <si>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</si>
  <si>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</si>
  <si>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</si>
  <si>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</si>
  <si>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</si>
  <si>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</si>
  <si>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</si>
  <si>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</si>
  <si>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</si>
  <si>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</si>
  <si>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</si>
  <si>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</si>
  <si>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</si>
  <si>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</si>
  <si>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</si>
  <si>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</si>
  <si>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</si>
  <si>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</si>
  <si>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</si>
  <si>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</si>
  <si>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</si>
  <si>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</si>
  <si>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</si>
  <si>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</si>
  <si>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</si>
  <si>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</si>
  <si>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</si>
  <si>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</si>
  <si>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</si>
  <si>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</si>
  <si>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</si>
  <si>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</si>
  <si>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</si>
  <si>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</si>
  <si>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</si>
  <si>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</si>
  <si>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</si>
  <si>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</si>
  <si>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</si>
  <si>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</si>
  <si>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</si>
  <si>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</si>
  <si>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</si>
  <si>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</si>
  <si>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</si>
  <si>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</si>
  <si>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</si>
  <si>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</si>
  <si>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</si>
  <si>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</si>
  <si>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</si>
  <si>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</si>
  <si>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</si>
  <si>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</si>
  <si>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</si>
  <si>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</si>
  <si>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</si>
  <si>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</si>
  <si>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</si>
  <si>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</si>
  <si>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</si>
  <si>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</si>
  <si>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</si>
  <si>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</si>
  <si>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</si>
  <si>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</si>
  <si>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</si>
  <si>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</si>
  <si>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</si>
  <si>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</si>
  <si>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</si>
  <si>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</si>
  <si>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</si>
  <si>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</si>
  <si>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</si>
  <si>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</si>
  <si>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</si>
  <si>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</si>
  <si>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</si>
  <si>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</si>
  <si>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</si>
  <si>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</si>
  <si>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</si>
  <si>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</si>
  <si>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</si>
  <si>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</si>
  <si>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</si>
  <si>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</si>
  <si>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</si>
  <si>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</si>
  <si>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</si>
  <si>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</si>
  <si>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</si>
  <si>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</si>
  <si>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</si>
  <si>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</si>
  <si>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</si>
  <si>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</si>
  <si>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</si>
  <si>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</si>
  <si>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</si>
  <si>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</si>
  <si>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</si>
  <si>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</si>
  <si>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</si>
  <si>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</si>
  <si>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</si>
  <si>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</si>
  <si>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</si>
  <si>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</si>
  <si>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</si>
  <si>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</si>
  <si>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</si>
  <si>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</si>
  <si>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</si>
  <si>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</si>
  <si>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</si>
  <si>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</si>
  <si>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</si>
  <si>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</si>
  <si>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</si>
  <si>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</si>
  <si>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</si>
  <si>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</si>
  <si>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</si>
  <si>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</si>
  <si>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</si>
  <si>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</si>
  <si>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</si>
  <si>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</si>
  <si>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</si>
  <si>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</si>
  <si>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</si>
  <si>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</si>
  <si>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</si>
  <si>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</si>
  <si>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</si>
  <si>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</si>
  <si>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</si>
  <si>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</si>
  <si>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</si>
  <si>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</si>
  <si>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</si>
  <si>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</si>
  <si>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</si>
  <si>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</si>
  <si>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</si>
  <si>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</si>
  <si>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</si>
  <si>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</si>
  <si>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</si>
  <si>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</si>
  <si>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</si>
  <si>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</si>
  <si>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</si>
  <si>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</si>
  <si>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</si>
  <si>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</si>
  <si>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</si>
  <si>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</si>
  <si>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</si>
  <si>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</si>
  <si>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</si>
  <si>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</si>
  <si>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</si>
  <si>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</si>
  <si>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</si>
  <si>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</si>
  <si>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</si>
  <si>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</si>
  <si>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</si>
  <si>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</si>
  <si>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</si>
  <si>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</si>
  <si>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</si>
  <si>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</si>
  <si>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</si>
  <si>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</si>
  <si>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</si>
  <si>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</si>
  <si>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</si>
  <si>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</si>
  <si>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</si>
  <si>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</si>
  <si>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</si>
  <si>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</si>
  <si>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</si>
  <si>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</si>
  <si>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</si>
  <si>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</si>
  <si>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</si>
  <si>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</si>
  <si>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</si>
  <si>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</si>
  <si>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</si>
  <si>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</si>
  <si>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</si>
  <si>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</si>
  <si>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</si>
  <si>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</si>
  <si>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</si>
  <si>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</si>
  <si>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</si>
  <si>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</si>
  <si>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</si>
  <si>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</si>
  <si>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</si>
  <si>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</si>
  <si>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</si>
  <si>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</si>
  <si>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</si>
  <si>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</si>
  <si>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</si>
  <si>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</si>
  <si>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</si>
  <si>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</si>
  <si>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</si>
  <si>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</si>
  <si>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</si>
  <si>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</si>
  <si>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</si>
  <si>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</si>
  <si>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</si>
  <si>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</si>
  <si>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</si>
  <si>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</si>
  <si>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</si>
  <si>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</si>
  <si>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</si>
  <si>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</si>
  <si>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</si>
  <si>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</si>
  <si>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</si>
  <si>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</si>
  <si>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</si>
  <si>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</si>
  <si>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</si>
  <si>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</si>
  <si>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</si>
  <si>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</si>
  <si>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</si>
  <si>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</si>
  <si>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</si>
  <si>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</si>
  <si>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</si>
  <si>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</si>
  <si>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</si>
  <si>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</si>
  <si>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</si>
  <si>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</si>
  <si>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</si>
  <si>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</si>
  <si>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</si>
  <si>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</si>
  <si>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</si>
  <si>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</si>
  <si>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</si>
  <si>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</si>
  <si>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</si>
  <si>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</si>
  <si>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</si>
  <si>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</si>
  <si>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</si>
  <si>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</si>
  <si>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</si>
  <si>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</si>
  <si>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</si>
  <si>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</si>
  <si>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</si>
  <si>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</si>
  <si>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</si>
  <si>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</si>
  <si>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</si>
  <si>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</si>
  <si>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</si>
  <si>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</si>
  <si>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</si>
  <si>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</si>
  <si>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</si>
  <si>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</si>
  <si>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</si>
  <si>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</si>
  <si>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</si>
  <si>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</si>
  <si>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</si>
  <si>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</si>
  <si>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</si>
  <si>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</si>
  <si>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</si>
  <si>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</si>
  <si>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</si>
  <si>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</si>
  <si>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</si>
  <si>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</si>
  <si>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</si>
  <si>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</si>
  <si>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</si>
  <si>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</si>
  <si>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</si>
  <si>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</si>
  <si>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</si>
  <si>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</si>
  <si>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</si>
  <si>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</si>
  <si>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</si>
  <si>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</si>
  <si>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</si>
  <si>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</si>
  <si>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</si>
  <si>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</si>
  <si>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</si>
  <si>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</si>
  <si>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</si>
  <si>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</si>
  <si>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</si>
  <si>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</si>
  <si>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</si>
  <si>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</si>
  <si>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</si>
  <si>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</si>
  <si>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</si>
  <si>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</si>
  <si>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</si>
  <si>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</si>
  <si>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</si>
  <si>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</si>
  <si>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</si>
  <si>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</si>
  <si>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</si>
  <si>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</si>
  <si>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</si>
  <si>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</si>
  <si>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</si>
  <si>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</si>
  <si>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</si>
  <si>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</si>
  <si>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</si>
  <si>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</si>
  <si>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</si>
  <si>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</si>
  <si>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</si>
  <si>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</si>
  <si>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</si>
  <si>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</si>
  <si>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</si>
  <si>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</si>
  <si>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</si>
  <si>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</si>
  <si>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</si>
  <si>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</si>
  <si>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</si>
  <si>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</si>
  <si>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</si>
  <si>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</si>
  <si>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</si>
  <si>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</si>
  <si>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</si>
  <si>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</si>
  <si>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</si>
  <si>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</si>
  <si>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</si>
  <si>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</si>
  <si>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</si>
  <si>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</si>
  <si>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</si>
  <si>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</si>
  <si>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</si>
  <si>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</si>
  <si>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</si>
  <si>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</si>
  <si>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</si>
  <si>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</si>
  <si>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</si>
  <si>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</si>
  <si>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</si>
  <si>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</si>
  <si>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</si>
  <si>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</si>
  <si>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</si>
  <si>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</si>
  <si>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</si>
  <si>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</si>
  <si>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</si>
  <si>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</si>
  <si>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</si>
  <si>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</si>
  <si>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</si>
  <si>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</si>
  <si>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</si>
  <si>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</si>
  <si>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</si>
  <si>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</si>
  <si>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</si>
  <si>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</si>
  <si>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</si>
  <si>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</si>
  <si>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</si>
  <si>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</si>
  <si>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</si>
  <si>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</si>
  <si>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</si>
  <si>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</si>
  <si>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</si>
  <si>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</si>
  <si>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</si>
  <si>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</si>
  <si>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</si>
  <si>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</si>
  <si>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</si>
  <si>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</si>
  <si>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</si>
  <si>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</si>
  <si>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</si>
  <si>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</si>
  <si>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</si>
  <si>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</si>
  <si>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</si>
  <si>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</si>
  <si>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</si>
  <si>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</si>
  <si>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</si>
  <si>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</si>
  <si>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</si>
  <si>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</si>
  <si>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</si>
  <si>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</si>
  <si>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</si>
  <si>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</si>
  <si>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</si>
  <si>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</si>
  <si>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</si>
  <si>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</si>
  <si>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</si>
  <si>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</si>
  <si>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</si>
  <si>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</si>
  <si>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</si>
  <si>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</si>
  <si>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</si>
  <si>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</si>
  <si>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</si>
  <si>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</si>
  <si>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</si>
  <si>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</si>
  <si>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</si>
  <si>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</si>
  <si>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</si>
  <si>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</si>
  <si>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</si>
  <si>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</si>
  <si>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</si>
  <si>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</si>
  <si>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</si>
  <si>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</si>
  <si>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</si>
  <si>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</si>
  <si>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</si>
  <si>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</si>
  <si>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</si>
  <si>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</si>
  <si>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</si>
  <si>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</si>
  <si>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</si>
  <si>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</si>
  <si>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</si>
  <si>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</si>
  <si>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</si>
  <si>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</si>
  <si>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</si>
  <si>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</si>
  <si>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</si>
  <si>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</si>
  <si>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</si>
  <si>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</si>
  <si>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</si>
  <si>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</si>
  <si>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</si>
  <si>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</si>
  <si>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</si>
  <si>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</si>
  <si>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</si>
  <si>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</si>
  <si>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</si>
  <si>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</si>
  <si>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</si>
  <si>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</si>
  <si>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</si>
  <si>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</si>
  <si>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</si>
  <si>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</si>
  <si>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</si>
  <si>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</si>
  <si>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</si>
  <si>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</si>
  <si>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</si>
  <si>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</si>
  <si>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</si>
  <si>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</si>
  <si>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</si>
  <si>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</si>
  <si>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</si>
  <si>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</si>
  <si>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</si>
  <si>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</si>
  <si>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</si>
  <si>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</si>
  <si>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</si>
  <si>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</si>
  <si>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</si>
  <si>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</si>
  <si>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</si>
  <si>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</si>
  <si>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</si>
  <si>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</si>
  <si>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</si>
  <si>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</si>
  <si>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</si>
  <si>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</si>
  <si>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</si>
  <si>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</si>
  <si>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</si>
  <si>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</si>
  <si>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</si>
  <si>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</si>
  <si>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</si>
  <si>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</si>
  <si>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</si>
  <si>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</si>
  <si>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</si>
  <si>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</si>
  <si>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</si>
  <si>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</si>
  <si>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</si>
  <si>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</si>
  <si>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</si>
  <si>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</si>
  <si>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</si>
  <si>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</si>
  <si>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</si>
  <si>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</si>
  <si>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</si>
  <si>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</si>
  <si>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</si>
  <si>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</si>
  <si>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</si>
  <si>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</si>
  <si>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</si>
  <si>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</si>
  <si>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</si>
  <si>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</si>
  <si>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</si>
  <si>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</si>
  <si>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</si>
  <si>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</si>
  <si>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</si>
  <si>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</si>
  <si>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</si>
  <si>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</si>
  <si>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</si>
  <si>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</si>
  <si>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</si>
  <si>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</si>
  <si>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</si>
  <si>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</si>
  <si>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</si>
  <si>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</si>
  <si>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</si>
  <si>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</si>
  <si>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</si>
  <si>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</si>
  <si>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</si>
  <si>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</si>
  <si>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</si>
  <si>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</si>
  <si>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</si>
  <si>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</si>
  <si>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</si>
  <si>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</si>
  <si>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</si>
  <si>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</si>
  <si>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</si>
  <si>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</si>
  <si>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</si>
  <si>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</si>
  <si>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</si>
  <si>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</si>
  <si>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</si>
  <si>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</si>
  <si>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</si>
  <si>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</si>
  <si>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</si>
  <si>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</si>
  <si>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</si>
  <si>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</si>
  <si>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</si>
  <si>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</si>
  <si>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</si>
  <si>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</si>
  <si>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</si>
  <si>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</si>
  <si>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</si>
  <si>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</si>
  <si>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</si>
  <si>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</si>
  <si>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</si>
  <si>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</si>
  <si>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</si>
  <si>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</si>
  <si>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</si>
  <si>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</si>
  <si>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</si>
  <si>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</si>
  <si>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</si>
  <si>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</si>
  <si>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</si>
  <si>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</si>
  <si>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</si>
  <si>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</si>
  <si>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</si>
  <si>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</si>
  <si>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</si>
  <si>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</si>
  <si>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</si>
  <si>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</si>
  <si>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</si>
  <si>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</si>
  <si>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</si>
  <si>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</si>
  <si>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</si>
  <si>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</si>
  <si>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</si>
  <si>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</si>
  <si>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</si>
  <si>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</si>
  <si>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</si>
  <si>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</si>
  <si>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</si>
  <si>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</si>
  <si>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</si>
  <si>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</si>
  <si>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</si>
  <si>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</si>
  <si>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</si>
  <si>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</si>
  <si>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</si>
  <si>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</si>
  <si>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</si>
  <si>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</si>
  <si>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</si>
  <si>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</si>
  <si>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</si>
  <si>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</si>
  <si>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</si>
  <si>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</si>
  <si>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</si>
  <si>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</si>
  <si>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</si>
  <si>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</si>
  <si>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</si>
  <si>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</si>
  <si>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</si>
  <si>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</si>
  <si>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</si>
  <si>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</si>
  <si>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</si>
  <si>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</si>
  <si>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</si>
  <si>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</si>
  <si>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</si>
  <si>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</si>
  <si>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</si>
  <si>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</si>
  <si>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</si>
  <si>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</si>
  <si>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</si>
  <si>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</si>
  <si>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</si>
  <si>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</si>
  <si>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</si>
  <si>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</si>
  <si>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</si>
  <si>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</si>
  <si>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</si>
  <si>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</si>
  <si>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</si>
  <si>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</si>
  <si>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</si>
  <si>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</si>
  <si>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</si>
  <si>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</si>
  <si>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</si>
  <si>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</si>
  <si>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</si>
  <si>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</si>
  <si>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</si>
  <si>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</si>
  <si>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</si>
  <si>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</si>
  <si>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</si>
  <si>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</si>
  <si>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</si>
  <si>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</si>
  <si>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</si>
  <si>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</si>
  <si>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</si>
  <si>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</si>
  <si>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</si>
  <si>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</si>
  <si>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</si>
  <si>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</si>
  <si>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</si>
  <si>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</si>
  <si>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</si>
  <si>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</si>
  <si>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</si>
  <si>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</si>
  <si>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</si>
  <si>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</si>
  <si>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</si>
  <si>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</si>
  <si>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</si>
  <si>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</si>
  <si>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</si>
  <si>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</si>
  <si>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</si>
  <si>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</si>
  <si>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</si>
  <si>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</si>
  <si>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</si>
  <si>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</si>
  <si>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</si>
  <si>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</si>
  <si>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</si>
  <si>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</si>
  <si>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</si>
  <si>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</si>
  <si>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</si>
  <si>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</si>
  <si>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</si>
  <si>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</si>
  <si>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</si>
  <si>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</si>
  <si>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</si>
  <si>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</si>
  <si>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</si>
  <si>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</si>
  <si>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</si>
  <si>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</si>
  <si>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</si>
  <si>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</si>
  <si>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</si>
  <si>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</si>
  <si>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</si>
  <si>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</si>
  <si>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</si>
  <si>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</si>
  <si>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</si>
  <si>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</si>
  <si>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</si>
  <si>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</si>
  <si>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</si>
  <si>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</si>
  <si>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</si>
  <si>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</si>
  <si>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</si>
  <si>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</si>
  <si>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</si>
  <si>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</si>
  <si>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</si>
  <si>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</si>
  <si>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</si>
  <si>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</si>
  <si>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</si>
  <si>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</si>
  <si>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</si>
  <si>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</si>
  <si>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</si>
  <si>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</si>
  <si>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</si>
  <si>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</si>
  <si>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</si>
  <si>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</si>
  <si>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</si>
  <si>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</si>
  <si>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</si>
  <si>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</si>
  <si>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</si>
  <si>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</si>
  <si>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</si>
  <si>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</si>
  <si>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</si>
  <si>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</si>
  <si>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</si>
  <si>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</si>
  <si>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</si>
  <si>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</si>
  <si>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</si>
  <si>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</si>
  <si>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</si>
  <si>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</si>
  <si>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</si>
  <si>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</si>
  <si>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</si>
  <si>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</si>
  <si>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</si>
  <si>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</si>
  <si>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</si>
  <si>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</si>
  <si>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</si>
  <si>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</si>
  <si>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</si>
  <si>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</si>
  <si>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</si>
  <si>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</si>
  <si>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</si>
  <si>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</si>
  <si>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</si>
  <si>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</si>
  <si>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</si>
  <si>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</si>
  <si>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</si>
  <si>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</si>
  <si>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</si>
  <si>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</si>
  <si>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</si>
  <si>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</si>
  <si>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</si>
  <si>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</si>
  <si>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</si>
  <si>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</si>
  <si>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</si>
  <si>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</si>
  <si>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</si>
  <si>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</si>
  <si>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</si>
  <si>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</si>
  <si>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</si>
  <si>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</si>
  <si>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</si>
  <si>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</si>
  <si>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</si>
  <si>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</si>
  <si>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</si>
  <si>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</si>
  <si>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</si>
  <si>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</si>
  <si>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</si>
  <si>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</si>
  <si>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</si>
  <si>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</si>
  <si>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</si>
  <si>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</si>
  <si>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</si>
  <si>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</si>
  <si>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</si>
  <si>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</si>
  <si>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</si>
  <si>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</si>
  <si>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</si>
  <si>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</si>
  <si>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</si>
  <si>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</si>
  <si>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</si>
  <si>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</si>
  <si>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</si>
  <si>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</si>
  <si>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</si>
  <si>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</si>
  <si>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</si>
  <si>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</si>
  <si>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</si>
  <si>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</si>
  <si>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</si>
  <si>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</si>
  <si>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</si>
  <si>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</si>
  <si>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</si>
  <si>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</si>
  <si>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</si>
  <si>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</si>
  <si>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</si>
  <si>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</si>
  <si>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</si>
  <si>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</si>
  <si>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</si>
  <si>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</si>
  <si>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</si>
  <si>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</si>
  <si>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</si>
  <si>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</si>
  <si>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</si>
  <si>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</si>
  <si>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</si>
  <si>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</si>
  <si>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</si>
  <si>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</si>
  <si>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</si>
  <si>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</si>
  <si>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</si>
  <si>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</si>
  <si>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</si>
  <si>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</si>
  <si>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</si>
  <si>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</si>
  <si>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</si>
  <si>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</si>
  <si>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</si>
  <si>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</si>
  <si>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</si>
  <si>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</si>
  <si>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</si>
  <si>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</si>
  <si>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</si>
  <si>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</si>
  <si>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</si>
  <si>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</si>
  <si>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</si>
  <si>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</si>
  <si>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</si>
  <si>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</si>
  <si>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</si>
  <si>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</si>
  <si>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</si>
  <si>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</si>
  <si>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</si>
  <si>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</si>
  <si>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</si>
  <si>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</si>
  <si>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</si>
  <si>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</si>
  <si>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</si>
  <si>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</si>
  <si>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</si>
  <si>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</si>
  <si>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</si>
  <si>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</si>
  <si>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</si>
  <si>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</si>
  <si>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</si>
  <si>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</si>
  <si>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</si>
  <si>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</si>
  <si>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</si>
  <si>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</si>
  <si>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</si>
  <si>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</si>
  <si>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</si>
  <si>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</si>
  <si>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</si>
  <si>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</si>
  <si>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</si>
  <si>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</si>
  <si>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</si>
  <si>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</si>
  <si>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</si>
  <si>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</si>
  <si>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</si>
  <si>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</si>
  <si>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</si>
  <si>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</si>
  <si>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</si>
  <si>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</si>
  <si>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</si>
  <si>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</si>
  <si>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</si>
  <si>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</si>
  <si>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</si>
  <si>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</si>
  <si>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</si>
  <si>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</si>
  <si>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</si>
  <si>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</si>
  <si>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</si>
  <si>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</si>
  <si>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</si>
  <si>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</si>
  <si>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</si>
  <si>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</si>
  <si>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</si>
  <si>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</si>
  <si>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</si>
  <si>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</si>
  <si>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</si>
  <si>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</si>
  <si>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</si>
  <si>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</si>
  <si>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</si>
  <si>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</si>
  <si>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</si>
  <si>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</si>
  <si>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</si>
  <si>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</si>
  <si>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</si>
  <si>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</si>
  <si>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</si>
  <si>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</si>
  <si>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</si>
  <si>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</si>
  <si>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</si>
  <si>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</si>
  <si>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</si>
  <si>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</si>
  <si>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</si>
  <si>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</si>
  <si>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</si>
  <si>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</si>
  <si>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</si>
  <si>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</si>
  <si>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</si>
  <si>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</si>
  <si>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</si>
  <si>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</si>
  <si>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</si>
  <si>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</si>
  <si>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</si>
  <si>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</si>
  <si>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</si>
  <si>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</si>
  <si>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</si>
  <si>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</si>
  <si>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</si>
  <si>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</si>
  <si>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</si>
  <si>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</si>
  <si>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</si>
  <si>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</si>
  <si>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</si>
  <si>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</si>
  <si>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</si>
  <si>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</si>
  <si>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</si>
  <si>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</si>
  <si>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</si>
  <si>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</si>
  <si>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</si>
  <si>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</si>
  <si>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</si>
  <si>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</si>
  <si>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</si>
  <si>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</si>
  <si>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</si>
  <si>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</si>
  <si>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</si>
  <si>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</si>
  <si>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</si>
  <si>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</si>
  <si>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</si>
  <si>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</si>
  <si>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</si>
  <si>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</si>
  <si>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</si>
  <si>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</si>
  <si>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</si>
  <si>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</si>
  <si>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</si>
  <si>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</si>
  <si>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</si>
  <si>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</si>
  <si>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</si>
  <si>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</si>
  <si>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</si>
  <si>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</si>
  <si>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</si>
  <si>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</si>
  <si>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</si>
  <si>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</si>
  <si>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</si>
  <si>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</si>
  <si>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</si>
  <si>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</si>
  <si>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</si>
  <si>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</si>
  <si>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</si>
  <si>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</si>
  <si>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</si>
  <si>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</si>
  <si>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</si>
  <si>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</si>
  <si>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</si>
  <si>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</si>
  <si>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</si>
  <si>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</si>
  <si>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</si>
  <si>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</si>
  <si>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</si>
  <si>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</si>
  <si>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</si>
  <si>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</si>
  <si>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</si>
  <si>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</si>
  <si>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</si>
  <si>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</si>
  <si>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</si>
  <si>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</si>
  <si>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</si>
  <si>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</si>
  <si>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</si>
  <si>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</si>
  <si>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</si>
  <si>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</si>
  <si>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</si>
  <si>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</si>
  <si>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</si>
  <si>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</si>
  <si>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</si>
  <si>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</si>
  <si>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</si>
  <si>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</si>
  <si>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</si>
  <si>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</si>
  <si>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</si>
  <si>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</si>
  <si>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</si>
  <si>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</si>
  <si>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</si>
  <si>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</si>
  <si>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</si>
  <si>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</si>
  <si>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</si>
  <si>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</si>
  <si>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</si>
  <si>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</si>
  <si>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</si>
  <si>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</si>
  <si>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</si>
  <si>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</si>
  <si>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</si>
  <si>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</si>
  <si>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</si>
  <si>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</si>
  <si>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</si>
  <si>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</si>
  <si>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</si>
  <si>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</si>
  <si>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</si>
  <si>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</si>
  <si>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</si>
  <si>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</si>
  <si>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</si>
  <si>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</si>
  <si>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</si>
  <si>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</si>
  <si>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</si>
  <si>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</si>
  <si>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</si>
  <si>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</si>
  <si>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</si>
  <si>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</si>
  <si>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</si>
  <si>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</si>
  <si>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</si>
  <si>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</si>
  <si>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</si>
  <si>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</si>
  <si>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</si>
  <si>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</si>
  <si>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</si>
  <si>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</si>
  <si>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</si>
  <si>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</si>
  <si>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</si>
  <si>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</si>
  <si>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</si>
  <si>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</si>
  <si>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</si>
  <si>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</si>
  <si>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</si>
  <si>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</si>
  <si>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</si>
  <si>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</si>
  <si>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</si>
  <si>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</si>
  <si>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</si>
  <si>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</si>
  <si>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</si>
  <si>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</si>
  <si>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</si>
  <si>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</si>
  <si>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</si>
  <si>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</si>
  <si>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</si>
  <si>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</si>
  <si>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</si>
  <si>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</si>
  <si>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</si>
  <si>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</si>
  <si>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</si>
  <si>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</si>
  <si>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</si>
  <si>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</si>
  <si>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</si>
  <si>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</si>
  <si>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</si>
  <si>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</si>
  <si>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</si>
  <si>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</si>
  <si>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</si>
  <si>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</si>
  <si>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</si>
  <si>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</si>
  <si>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</si>
  <si>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</si>
  <si>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</si>
  <si>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</si>
  <si>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</si>
  <si>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</si>
  <si>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</si>
  <si>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</si>
  <si>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</si>
  <si>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</si>
  <si>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</si>
  <si>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</si>
  <si>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</si>
  <si>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</si>
  <si>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</si>
  <si>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</si>
  <si>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</si>
  <si>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</si>
  <si>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</si>
  <si>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</si>
  <si>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</si>
  <si>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</si>
  <si>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</si>
  <si>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</si>
  <si>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</si>
  <si>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</si>
  <si>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</si>
  <si>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</si>
  <si>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</si>
  <si>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</si>
  <si>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</si>
  <si>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</si>
  <si>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</si>
  <si>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</si>
  <si>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</si>
  <si>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</si>
  <si>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</si>
  <si>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</si>
  <si>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</si>
  <si>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</si>
  <si>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</si>
  <si>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</si>
  <si>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</si>
  <si>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</si>
  <si>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</si>
  <si>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</si>
  <si>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</si>
  <si>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</si>
  <si>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</si>
  <si>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</si>
  <si>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</si>
  <si>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</si>
  <si>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</si>
  <si>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</si>
  <si>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</si>
  <si>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</si>
  <si>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</si>
  <si>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</si>
  <si>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</si>
  <si>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</si>
  <si>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</si>
  <si>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</si>
  <si>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</si>
  <si>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</si>
  <si>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</si>
  <si>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</si>
  <si>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</si>
  <si>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</si>
  <si>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</si>
  <si>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</si>
  <si>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</si>
  <si>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</si>
  <si>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</si>
  <si>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</si>
  <si>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</si>
  <si>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</si>
  <si>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</si>
  <si>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</si>
  <si>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</si>
  <si>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</si>
  <si>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</si>
  <si>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</si>
  <si>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</si>
  <si>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</si>
  <si>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</si>
  <si>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</si>
  <si>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</si>
  <si>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</si>
  <si>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</si>
  <si>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</si>
  <si>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</si>
  <si>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</si>
  <si>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</si>
  <si>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</si>
  <si>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</si>
  <si>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</si>
  <si>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</si>
  <si>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</si>
  <si>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</si>
  <si>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</si>
  <si>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</si>
  <si>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</si>
  <si>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</si>
  <si>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</si>
  <si>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</si>
  <si>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</si>
  <si>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</si>
  <si>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</si>
  <si>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</si>
  <si>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</si>
  <si>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</si>
  <si>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</si>
  <si>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</si>
  <si>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</si>
  <si>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</si>
  <si>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</si>
  <si>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</si>
  <si>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</si>
  <si>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</si>
  <si>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</si>
  <si>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</si>
  <si>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</si>
  <si>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</si>
  <si>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</si>
  <si>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</si>
  <si>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</si>
  <si>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</si>
  <si>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</si>
  <si>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</si>
  <si>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</si>
  <si>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</si>
  <si>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</si>
  <si>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</si>
  <si>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</si>
  <si>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</si>
  <si>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</si>
  <si>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</si>
  <si>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</si>
  <si>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</si>
  <si>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</si>
  <si>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</si>
  <si>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</si>
  <si>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</si>
  <si>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</si>
  <si>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</si>
  <si>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</si>
  <si>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</si>
  <si>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</si>
  <si>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</si>
  <si>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</si>
  <si>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</si>
  <si>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</si>
  <si>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</si>
  <si>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</si>
  <si>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</si>
  <si>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</si>
  <si>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</si>
  <si>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</si>
  <si>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</si>
  <si>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</si>
  <si>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</si>
  <si>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</si>
  <si>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</si>
  <si>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</si>
  <si>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</si>
  <si>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</si>
  <si>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</si>
  <si>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</si>
  <si>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</si>
  <si>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</si>
  <si>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</si>
  <si>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</si>
  <si>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</si>
  <si>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</si>
  <si>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</si>
  <si>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</si>
  <si>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</si>
  <si>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</si>
  <si>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</si>
  <si>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</si>
  <si>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</si>
  <si>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</si>
  <si>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</si>
  <si>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</si>
  <si>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</si>
  <si>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</si>
  <si>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</si>
  <si>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</si>
  <si>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</si>
  <si>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</si>
  <si>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</si>
  <si>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</si>
  <si>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</si>
  <si>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</si>
  <si>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</si>
  <si>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</si>
  <si>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</si>
  <si>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</si>
  <si>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</si>
  <si>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</si>
  <si>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</si>
  <si>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</si>
  <si>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</si>
  <si>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</si>
  <si>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</si>
  <si>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</si>
  <si>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</si>
  <si>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</si>
  <si>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</si>
  <si>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</si>
  <si>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</si>
  <si>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</si>
  <si>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</si>
  <si>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</si>
  <si>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</si>
  <si>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</si>
  <si>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</si>
  <si>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</si>
  <si>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</si>
  <si>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</si>
  <si>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</si>
  <si>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</si>
  <si>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</si>
  <si>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</si>
  <si>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</si>
  <si>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</si>
  <si>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</si>
  <si>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</si>
  <si>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</si>
  <si>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</si>
  <si>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</si>
  <si>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</si>
  <si>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</si>
  <si>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</si>
  <si>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</si>
  <si>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</si>
  <si>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</si>
  <si>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</si>
  <si>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</si>
  <si>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</si>
  <si>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</si>
  <si>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</si>
  <si>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</si>
  <si>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</si>
  <si>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</si>
  <si>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</si>
  <si>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</si>
  <si>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</si>
  <si>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</si>
  <si>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</si>
  <si>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</si>
  <si>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</si>
  <si>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</si>
  <si>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</si>
  <si>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</si>
  <si>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</si>
  <si>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</si>
  <si>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</si>
  <si>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</si>
  <si>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</si>
  <si>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</si>
  <si>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</si>
  <si>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</si>
  <si>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</si>
  <si>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</si>
  <si>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</si>
  <si>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</si>
  <si>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</si>
  <si>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</si>
  <si>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</si>
  <si>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</si>
  <si>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</si>
  <si>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</si>
  <si>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</si>
  <si>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</si>
  <si>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</si>
  <si>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</si>
  <si>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</si>
  <si>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</si>
  <si>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</si>
  <si>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</si>
  <si>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</si>
  <si>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</si>
  <si>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</si>
  <si>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</si>
  <si>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</si>
  <si>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</si>
  <si>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</si>
  <si>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</si>
  <si>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</si>
  <si>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</si>
  <si>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</si>
  <si>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</si>
  <si>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</si>
  <si>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</si>
  <si>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</si>
  <si>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</si>
  <si>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</si>
  <si>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</si>
  <si>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</si>
  <si>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</si>
  <si>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</si>
  <si>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</si>
  <si>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</si>
  <si>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</si>
  <si>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</si>
  <si>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</si>
  <si>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</si>
  <si>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</si>
  <si>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</si>
  <si>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</si>
  <si>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</si>
  <si>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</si>
  <si>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</si>
  <si>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</si>
  <si>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</si>
  <si>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</si>
  <si>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</si>
  <si>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</si>
  <si>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</si>
  <si>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</si>
  <si>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</si>
  <si>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</si>
  <si>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</si>
  <si>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</si>
  <si>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</si>
  <si>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</si>
  <si>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</si>
  <si>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</si>
  <si>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</si>
  <si>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</si>
  <si>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</si>
  <si>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</si>
  <si>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</si>
  <si>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</si>
  <si>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</si>
  <si>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</si>
  <si>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</si>
  <si>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</si>
  <si>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</si>
  <si>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</si>
  <si>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</si>
  <si>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</si>
  <si>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</si>
  <si>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</si>
  <si>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</si>
  <si>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</si>
  <si>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</si>
  <si>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</si>
  <si>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</si>
  <si>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</si>
  <si>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</si>
  <si>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</si>
  <si>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</si>
  <si>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</si>
  <si>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</si>
  <si>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</si>
  <si>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</si>
  <si>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</si>
  <si>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</si>
  <si>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</si>
  <si>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</si>
  <si>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</si>
  <si>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</si>
  <si>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</si>
  <si>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</si>
  <si>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</si>
  <si>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</si>
  <si>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</si>
  <si>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</si>
  <si>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</si>
  <si>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</si>
  <si>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</si>
  <si>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</si>
  <si>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</si>
  <si>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</si>
  <si>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</si>
  <si>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</si>
  <si>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</si>
  <si>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</si>
  <si>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</si>
  <si>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</si>
  <si>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</si>
  <si>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</si>
  <si>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</si>
  <si>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</si>
  <si>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</si>
  <si>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</si>
  <si>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</si>
  <si>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</si>
  <si>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</si>
  <si>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</si>
  <si>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</si>
  <si>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</si>
  <si>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</si>
  <si>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</si>
  <si>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</si>
  <si>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</si>
  <si>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</si>
  <si>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</si>
  <si>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</si>
  <si>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</si>
  <si>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</si>
  <si>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</si>
  <si>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</si>
  <si>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</si>
  <si>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</si>
  <si>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</si>
  <si>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</si>
  <si>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</si>
  <si>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</si>
  <si>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</si>
  <si>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</si>
  <si>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</si>
  <si>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</si>
  <si>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</si>
  <si>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</si>
  <si>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</si>
  <si>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</si>
  <si>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</si>
  <si>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</si>
  <si>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</si>
  <si>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</si>
  <si>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</si>
  <si>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</si>
  <si>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</si>
  <si>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</si>
  <si>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</si>
  <si>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</si>
  <si>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</si>
  <si>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</si>
  <si>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</si>
  <si>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</si>
  <si>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</si>
  <si>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</si>
  <si>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</si>
  <si>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</si>
  <si>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</si>
  <si>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</si>
  <si>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</si>
  <si>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</si>
  <si>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</si>
  <si>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</si>
  <si>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</si>
  <si>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</si>
  <si>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</si>
  <si>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</si>
  <si>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</si>
  <si>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</si>
  <si>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</si>
  <si>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</si>
  <si>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</si>
  <si>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</si>
  <si>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</si>
  <si>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</si>
  <si>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</si>
  <si>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</si>
  <si>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</si>
  <si>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</si>
  <si>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</si>
  <si>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</si>
  <si>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</si>
  <si>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</si>
  <si>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</si>
  <si>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</si>
  <si>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</si>
  <si>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</si>
  <si>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</si>
  <si>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</si>
  <si>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</si>
  <si>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</si>
  <si>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</si>
  <si>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</si>
  <si>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</si>
  <si>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</si>
  <si>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</si>
  <si>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</si>
  <si>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</si>
  <si>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</si>
  <si>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</si>
  <si>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</si>
  <si>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</si>
  <si>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</si>
  <si>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</si>
  <si>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</si>
  <si>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</si>
  <si>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</si>
  <si>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</si>
  <si>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</si>
  <si>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</si>
  <si>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</si>
  <si>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</si>
  <si>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</si>
  <si>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</si>
  <si>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</si>
  <si>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</si>
  <si>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</si>
  <si>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</si>
  <si>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</si>
  <si>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</si>
  <si>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</si>
  <si>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</si>
  <si>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</si>
  <si>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</si>
  <si>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</si>
  <si>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</si>
  <si>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</si>
  <si>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</si>
  <si>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</si>
  <si>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</si>
  <si>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</si>
  <si>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</si>
  <si>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</si>
  <si>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</si>
  <si>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</si>
  <si>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</si>
  <si>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</si>
  <si>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</si>
  <si>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</si>
  <si>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</si>
  <si>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</si>
  <si>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</si>
  <si>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</si>
  <si>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</si>
  <si>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</si>
  <si>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</si>
  <si>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</si>
  <si>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</si>
  <si>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</si>
  <si>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</si>
  <si>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</si>
  <si>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</si>
  <si>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</si>
  <si>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</si>
  <si>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</si>
  <si>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</si>
  <si>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</si>
  <si>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</si>
  <si>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</si>
  <si>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</si>
  <si>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</si>
  <si>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</si>
  <si>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</si>
  <si>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</si>
  <si>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</si>
  <si>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</si>
  <si>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</si>
  <si>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</si>
  <si>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</si>
  <si>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</si>
  <si>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</si>
  <si>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</si>
  <si>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</si>
  <si>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</si>
  <si>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</si>
  <si>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</si>
  <si>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</si>
  <si>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</si>
  <si>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</si>
  <si>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</si>
  <si>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</si>
  <si>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</si>
  <si>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</si>
  <si>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</si>
  <si>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</si>
  <si>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</si>
  <si>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</si>
  <si>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</si>
  <si>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</si>
  <si>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</si>
  <si>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</si>
  <si>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</si>
  <si>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</si>
  <si>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</si>
  <si>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</si>
  <si>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</si>
  <si>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</si>
  <si>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</si>
  <si>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</si>
  <si>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</si>
  <si>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</si>
  <si>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</si>
  <si>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</si>
  <si>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</si>
  <si>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</si>
  <si>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</si>
  <si>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</si>
  <si>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</si>
  <si>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</si>
  <si>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</si>
  <si>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</si>
  <si>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</si>
  <si>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</si>
  <si>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</si>
  <si>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</si>
  <si>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</si>
  <si>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</si>
  <si>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</si>
  <si>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</si>
  <si>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</si>
  <si>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</si>
  <si>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</si>
  <si>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</si>
  <si>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</si>
  <si>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</si>
  <si>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</si>
  <si>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</si>
  <si>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</si>
  <si>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</si>
  <si>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</si>
  <si>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</si>
  <si>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</si>
  <si>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</si>
  <si>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</si>
  <si>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</si>
  <si>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</si>
  <si>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</si>
  <si>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</si>
  <si>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</si>
  <si>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</si>
  <si>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</si>
  <si>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</si>
  <si>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</si>
  <si>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</si>
  <si>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</si>
  <si>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</si>
  <si>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</si>
  <si>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</si>
  <si>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</si>
  <si>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</si>
  <si>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</si>
  <si>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</si>
  <si>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</si>
  <si>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</si>
  <si>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</si>
  <si>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</si>
  <si>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</si>
  <si>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</si>
  <si>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</si>
  <si>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</si>
  <si>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</si>
  <si>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</si>
  <si>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</si>
  <si>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</si>
  <si>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</si>
  <si>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</si>
  <si>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</si>
  <si>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</si>
  <si>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</si>
  <si>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</si>
  <si>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</si>
  <si>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</si>
  <si>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</si>
  <si>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</si>
  <si>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</si>
  <si>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</si>
  <si>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</si>
  <si>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</si>
  <si>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</si>
  <si>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</si>
  <si>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</si>
  <si>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</si>
  <si>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</si>
  <si>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</si>
  <si>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</si>
  <si>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</si>
  <si>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</si>
  <si>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</si>
  <si>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</si>
  <si>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</si>
  <si>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</si>
  <si>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</si>
  <si>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</si>
  <si>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</si>
  <si>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</si>
  <si>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</si>
  <si>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</si>
  <si>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</si>
  <si>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</si>
  <si>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</si>
  <si>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</si>
  <si>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</si>
  <si>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</si>
  <si>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</si>
  <si>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</si>
  <si>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</si>
  <si>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</si>
  <si>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</si>
  <si>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</si>
  <si>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</si>
  <si>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</si>
  <si>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</si>
  <si>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</si>
  <si>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</si>
  <si>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</si>
  <si>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</si>
  <si>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</si>
  <si>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</si>
  <si>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</si>
  <si>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</si>
  <si>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</si>
  <si>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</si>
  <si>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</si>
  <si>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</si>
  <si>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</si>
  <si>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</si>
  <si>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</si>
  <si>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</si>
  <si>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</si>
  <si>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</si>
  <si>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</si>
  <si>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</si>
  <si>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</si>
  <si>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</si>
  <si>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</si>
  <si>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</si>
  <si>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</si>
  <si>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</si>
  <si>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</si>
  <si>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</si>
  <si>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</si>
  <si>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</si>
  <si>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</si>
  <si>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</si>
  <si>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</si>
  <si>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</si>
  <si>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</si>
  <si>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</si>
  <si>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</si>
  <si>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</si>
  <si>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</si>
  <si>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</si>
  <si>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</si>
  <si>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</si>
  <si>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</si>
  <si>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</si>
  <si>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</si>
  <si>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</si>
  <si>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</si>
  <si>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</si>
  <si>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</si>
  <si>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</si>
  <si>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</si>
  <si>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</si>
  <si>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</si>
  <si>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</si>
  <si>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</si>
  <si>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</si>
  <si>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</si>
  <si>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</si>
  <si>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</si>
  <si>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</si>
  <si>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</si>
  <si>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</si>
  <si>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</si>
  <si>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</si>
  <si>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</si>
  <si>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</si>
  <si>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</si>
  <si>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</si>
  <si>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</si>
  <si>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</si>
  <si>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</si>
  <si>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</si>
  <si>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</si>
  <si>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</si>
  <si>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</si>
  <si>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</si>
  <si>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</si>
  <si>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</si>
  <si>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</si>
  <si>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</si>
  <si>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</si>
  <si>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</si>
  <si>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</si>
  <si>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</si>
  <si>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</si>
  <si>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</si>
  <si>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</si>
  <si>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</si>
  <si>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</si>
  <si>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</si>
  <si>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</si>
  <si>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</si>
  <si>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</si>
  <si>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</si>
  <si>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</si>
  <si>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</si>
  <si>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</si>
  <si>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</si>
  <si>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</si>
  <si>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</si>
  <si>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</si>
  <si>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</si>
  <si>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</si>
  <si>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</si>
  <si>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</si>
  <si>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</si>
  <si>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</si>
  <si>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</si>
  <si>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</si>
  <si>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</si>
  <si>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</si>
  <si>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</si>
  <si>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</si>
  <si>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</si>
  <si>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</si>
  <si>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</si>
  <si>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</si>
  <si>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</si>
  <si>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</si>
  <si>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</si>
  <si>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</si>
  <si>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</si>
  <si>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</si>
  <si>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</si>
  <si>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</si>
  <si>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</si>
  <si>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</si>
  <si>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</si>
  <si>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</si>
  <si>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</si>
  <si>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</si>
  <si>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</si>
  <si>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</si>
  <si>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</si>
  <si>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</si>
  <si>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</si>
  <si>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</si>
  <si>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</si>
  <si>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</si>
  <si>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</si>
  <si>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</si>
  <si>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</si>
  <si>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</si>
  <si>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</si>
  <si>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</si>
  <si>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</si>
  <si>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</si>
  <si>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</si>
  <si>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</si>
  <si>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</si>
  <si>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</si>
  <si>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</si>
  <si>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</si>
  <si>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</si>
  <si>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</si>
  <si>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</si>
  <si>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</si>
  <si>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</si>
  <si>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</si>
  <si>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</si>
  <si>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</si>
  <si>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</si>
  <si>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</si>
  <si>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</si>
  <si>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</si>
  <si>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</si>
  <si>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</si>
  <si>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</si>
  <si>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</si>
  <si>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</si>
  <si>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</si>
  <si>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</si>
  <si>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</si>
  <si>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</si>
  <si>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</si>
  <si>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</si>
  <si>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</si>
  <si>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</si>
  <si>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</si>
  <si>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</si>
  <si>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</si>
  <si>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</si>
  <si>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</si>
  <si>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</si>
  <si>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</si>
  <si>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</si>
  <si>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</si>
  <si>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</si>
  <si>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</si>
  <si>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</si>
  <si>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</si>
  <si>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</si>
  <si>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</si>
  <si>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</si>
  <si>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</si>
  <si>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</si>
  <si>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</si>
  <si>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</si>
  <si>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</si>
  <si>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</si>
  <si>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</si>
  <si>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</si>
  <si>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</si>
  <si>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</si>
  <si>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</si>
  <si>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</si>
  <si>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</si>
  <si>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</si>
  <si>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</si>
  <si>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</si>
  <si>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</si>
  <si>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</si>
  <si>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</si>
  <si>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</si>
  <si>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</si>
  <si>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</si>
  <si>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</si>
  <si>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</si>
  <si>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</si>
  <si>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</si>
  <si>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</si>
  <si>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</si>
  <si>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</si>
  <si>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</si>
  <si>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</si>
  <si>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</si>
  <si>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</si>
  <si>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</si>
  <si>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</si>
  <si>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</si>
  <si>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</si>
  <si>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</si>
  <si>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</si>
  <si>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</si>
  <si>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</si>
  <si>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</si>
  <si>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</si>
  <si>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</si>
  <si>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</si>
  <si>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</si>
  <si>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</si>
  <si>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</si>
  <si>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</si>
  <si>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</si>
  <si>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</si>
  <si>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</si>
  <si>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</si>
  <si>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</si>
  <si>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</si>
  <si>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</si>
  <si>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</si>
  <si>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</si>
  <si>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</si>
  <si>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</si>
  <si>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</si>
  <si>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</si>
  <si>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</si>
  <si>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</si>
  <si>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</si>
  <si>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</si>
  <si>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</si>
  <si>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</si>
  <si>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</si>
  <si>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</si>
  <si>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</si>
  <si>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</si>
  <si>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</si>
  <si>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</si>
  <si>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</si>
  <si>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</si>
  <si>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</si>
  <si>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</si>
  <si>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</si>
  <si>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</si>
  <si>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</si>
  <si>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</si>
  <si>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</si>
  <si>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</si>
  <si>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</si>
  <si>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</si>
  <si>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</si>
  <si>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</si>
  <si>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</si>
  <si>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</si>
  <si>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</si>
  <si>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</si>
  <si>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</si>
  <si>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</si>
  <si>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</si>
  <si>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</si>
  <si>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</si>
  <si>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</si>
  <si>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</si>
  <si>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</si>
  <si>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</si>
  <si>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</si>
  <si>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</si>
  <si>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</si>
  <si>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</si>
  <si>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</si>
  <si>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</si>
  <si>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</si>
  <si>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</si>
  <si>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</si>
  <si>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</si>
  <si>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</si>
  <si>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</si>
  <si>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</si>
  <si>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</si>
  <si>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</si>
  <si>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</si>
  <si>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</si>
  <si>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</si>
  <si>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</si>
  <si>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</si>
  <si>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</si>
  <si>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</si>
  <si>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</si>
  <si>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</si>
  <si>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</si>
  <si>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</si>
  <si>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</si>
  <si>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</si>
  <si>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</si>
  <si>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</si>
  <si>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</si>
  <si>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</si>
  <si>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</si>
  <si>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</si>
  <si>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</si>
  <si>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</si>
  <si>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</si>
  <si>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</si>
  <si>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</si>
  <si>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</si>
  <si>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</si>
  <si>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</si>
  <si>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</si>
  <si>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</si>
  <si>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</si>
  <si>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</si>
  <si>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</si>
  <si>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</si>
  <si>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</si>
  <si>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</si>
  <si>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</si>
  <si>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</si>
  <si>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</si>
  <si>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</si>
  <si>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</si>
  <si>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</si>
  <si>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</si>
  <si>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</si>
  <si>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</si>
  <si>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</si>
  <si>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</si>
  <si>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</si>
  <si>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</si>
  <si>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</si>
  <si>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</si>
  <si>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</si>
  <si>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</si>
  <si>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</si>
  <si>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</si>
  <si>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</si>
  <si>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</si>
  <si>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</si>
  <si>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</si>
  <si>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</si>
  <si>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</si>
  <si>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</si>
  <si>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</si>
  <si>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</si>
  <si>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</si>
  <si>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</si>
  <si>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</si>
  <si>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</si>
  <si>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</si>
  <si>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</si>
  <si>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</si>
  <si>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</si>
  <si>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</si>
  <si>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</si>
  <si>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</si>
  <si>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</si>
  <si>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</si>
  <si>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</si>
  <si>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</si>
  <si>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</si>
  <si>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</si>
  <si>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</si>
  <si>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</si>
  <si>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</si>
  <si>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</si>
  <si>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</si>
  <si>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</si>
  <si>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</si>
  <si>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</si>
  <si>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</si>
  <si>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</si>
  <si>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</si>
  <si>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</si>
  <si>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</si>
  <si>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</si>
  <si>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</si>
  <si>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</si>
  <si>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</si>
  <si>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</si>
  <si>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</si>
  <si>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</si>
  <si>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</si>
  <si>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</si>
  <si>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</si>
  <si>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</si>
  <si>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</si>
  <si>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</si>
  <si>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</si>
  <si>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</si>
  <si>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</si>
  <si>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</si>
  <si>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</si>
  <si>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</si>
  <si>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</si>
  <si>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</si>
  <si>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</si>
  <si>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</si>
  <si>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</si>
  <si>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</si>
  <si>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</si>
  <si>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</si>
  <si>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</si>
  <si>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</si>
  <si>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</si>
  <si>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</si>
  <si>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</si>
  <si>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</si>
  <si>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</si>
  <si>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</si>
  <si>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</si>
  <si>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</si>
  <si>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</si>
  <si>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</si>
  <si>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</si>
  <si>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</si>
  <si>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</si>
  <si>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</si>
  <si>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</si>
  <si>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</si>
  <si>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</si>
  <si>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</si>
  <si>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</si>
  <si>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</si>
  <si>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</si>
  <si>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</si>
  <si>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</si>
  <si>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</si>
  <si>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</si>
  <si>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</si>
  <si>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</si>
  <si>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</si>
  <si>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</si>
  <si>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</si>
  <si>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</si>
  <si>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</si>
  <si>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</si>
  <si>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</si>
  <si>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</si>
  <si>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</si>
  <si>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</si>
  <si>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</si>
  <si>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</si>
  <si>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</si>
  <si>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</si>
  <si>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</si>
  <si>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</si>
  <si>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</si>
  <si>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</si>
  <si>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</si>
  <si>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</si>
  <si>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</si>
  <si>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</si>
  <si>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</si>
  <si>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</si>
  <si>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</si>
  <si>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</si>
  <si>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</si>
  <si>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</si>
  <si>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</si>
  <si>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</si>
  <si>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</si>
  <si>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</si>
  <si>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</si>
  <si>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</si>
  <si>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</si>
  <si>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</si>
  <si>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</si>
  <si>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</si>
  <si>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</si>
  <si>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</si>
  <si>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</si>
  <si>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</si>
  <si>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</si>
  <si>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</si>
  <si>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</si>
  <si>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</si>
  <si>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</si>
  <si>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</si>
  <si>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</si>
  <si>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</si>
  <si>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</si>
  <si>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</si>
  <si>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</si>
  <si>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</si>
  <si>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</si>
  <si>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</si>
  <si>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</si>
  <si>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</si>
  <si>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</si>
  <si>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</si>
  <si>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</si>
  <si>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</si>
  <si>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</si>
  <si>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</si>
  <si>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</si>
  <si>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</si>
  <si>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</si>
  <si>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</si>
  <si>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</si>
  <si>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</si>
  <si>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</si>
  <si>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</si>
  <si>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</si>
  <si>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</si>
  <si>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</si>
  <si>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</si>
  <si>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</si>
  <si>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</si>
  <si>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</si>
  <si>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</si>
  <si>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</si>
  <si>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</si>
  <si>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</si>
  <si>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</si>
  <si>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</si>
  <si>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</si>
  <si>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</si>
  <si>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</si>
  <si>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</si>
  <si>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</si>
  <si>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</si>
  <si>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</si>
  <si>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</si>
  <si>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</si>
  <si>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</si>
  <si>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</si>
  <si>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</si>
  <si>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</si>
  <si>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</si>
  <si>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</si>
  <si>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</si>
  <si>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</si>
  <si>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</si>
  <si>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</si>
  <si>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</si>
  <si>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</si>
  <si>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</si>
  <si>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</si>
  <si>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</si>
  <si>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</si>
  <si>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</si>
  <si>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</si>
  <si>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</si>
  <si>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</si>
  <si>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</si>
  <si>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</si>
  <si>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</si>
  <si>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</si>
  <si>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</si>
  <si>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</si>
  <si>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</si>
  <si>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</si>
  <si>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</si>
  <si>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</si>
  <si>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</si>
  <si>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</si>
  <si>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</si>
  <si>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</si>
  <si>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</si>
  <si>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</si>
  <si>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</si>
  <si>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</si>
  <si>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</si>
  <si>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</si>
  <si>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</si>
  <si>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</si>
  <si>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</si>
  <si>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</si>
  <si>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</si>
  <si>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</si>
  <si>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</si>
  <si>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</si>
  <si>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</si>
  <si>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</si>
  <si>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</si>
  <si>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</si>
  <si>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</si>
  <si>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</si>
  <si>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</si>
  <si>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</si>
  <si>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</si>
  <si>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</si>
  <si>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</si>
  <si>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</si>
  <si>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</si>
  <si>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</si>
  <si>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</si>
  <si>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</si>
  <si>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</si>
  <si>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</si>
  <si>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</si>
  <si>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</si>
  <si>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</si>
  <si>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</si>
  <si>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</si>
  <si>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</si>
  <si>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</si>
  <si>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</si>
  <si>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</si>
  <si>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</si>
  <si>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</si>
  <si>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</si>
  <si>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</si>
  <si>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</si>
  <si>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</si>
  <si>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</si>
  <si>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</si>
  <si>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</si>
  <si>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</si>
  <si>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</si>
  <si>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</si>
  <si>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</si>
  <si>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</si>
  <si>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</si>
  <si>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</si>
  <si>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</si>
  <si>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</si>
  <si>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</si>
  <si>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</si>
  <si>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</si>
  <si>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</si>
  <si>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</si>
  <si>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</si>
  <si>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</si>
  <si>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</si>
  <si>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</si>
  <si>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</si>
  <si>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</si>
  <si>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</si>
  <si>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</si>
  <si>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</si>
  <si>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</si>
  <si>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</si>
  <si>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</si>
  <si>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</si>
  <si>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</si>
  <si>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</si>
  <si>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</si>
  <si>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</si>
  <si>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</si>
  <si>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</si>
  <si>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</si>
  <si>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</si>
  <si>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</si>
  <si>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</si>
  <si>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</si>
  <si>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</si>
  <si>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</si>
  <si>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</si>
  <si>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</si>
  <si>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</si>
  <si>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</si>
  <si>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</si>
  <si>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</si>
  <si>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</si>
  <si>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</si>
  <si>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</si>
  <si>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</si>
  <si>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</si>
  <si>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</si>
  <si>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</si>
  <si>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</si>
  <si>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</si>
  <si>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</si>
  <si>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</si>
  <si>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</si>
  <si>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</si>
  <si>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</si>
  <si>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</si>
  <si>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</si>
  <si>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</si>
  <si>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</si>
  <si>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</si>
  <si>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</si>
  <si>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</si>
  <si>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</si>
  <si>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</si>
  <si>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</si>
  <si>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</si>
  <si>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</si>
  <si>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</si>
  <si>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</si>
  <si>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</si>
  <si>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</si>
  <si>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</si>
  <si>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</si>
  <si>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</si>
  <si>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</si>
  <si>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</si>
  <si>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</si>
  <si>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</si>
  <si>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</si>
  <si>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</si>
  <si>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</si>
  <si>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</si>
  <si>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</si>
  <si>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</si>
  <si>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</si>
  <si>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</si>
  <si>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</si>
  <si>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</si>
  <si>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</si>
  <si>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</si>
  <si>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</si>
  <si>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</si>
  <si>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</si>
  <si>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</si>
  <si>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</si>
  <si>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</si>
  <si>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</si>
  <si>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</si>
  <si>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</si>
  <si>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</si>
  <si>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</si>
  <si>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</si>
  <si>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</si>
  <si>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</si>
  <si>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</si>
  <si>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</si>
  <si>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</si>
  <si>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</si>
  <si>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</si>
  <si>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</si>
  <si>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</si>
  <si>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</si>
  <si>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</si>
  <si>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</si>
  <si>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</si>
  <si>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</si>
  <si>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</si>
  <si>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</si>
  <si>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</si>
  <si>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</si>
  <si>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</si>
  <si>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</si>
  <si>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</si>
  <si>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</si>
  <si>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</si>
  <si>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</si>
  <si>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</si>
  <si>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</si>
  <si>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</si>
  <si>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</si>
  <si>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</si>
  <si>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</si>
  <si>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</si>
  <si>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</si>
  <si>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</si>
  <si>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</si>
  <si>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</si>
  <si>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</si>
  <si>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</si>
  <si>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</si>
  <si>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</si>
  <si>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</si>
  <si>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</si>
  <si>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</si>
  <si>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</si>
  <si>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</si>
  <si>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</si>
  <si>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</si>
  <si>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</si>
  <si>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</si>
  <si>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</si>
  <si>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</si>
  <si>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</si>
  <si>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</si>
  <si>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</si>
  <si>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</si>
  <si>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</si>
  <si>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</si>
  <si>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</si>
  <si>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</si>
  <si>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</si>
  <si>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</si>
  <si>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</si>
  <si>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</si>
  <si>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</si>
  <si>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</si>
  <si>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</si>
  <si>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</si>
  <si>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</si>
  <si>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</si>
  <si>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</si>
  <si>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</si>
  <si>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</si>
  <si>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</si>
  <si>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</si>
  <si>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</si>
  <si>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</si>
  <si>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</si>
  <si>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</si>
  <si>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</si>
  <si>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</si>
  <si>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</si>
  <si>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</si>
  <si>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</si>
  <si>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</si>
  <si>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</si>
  <si>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</si>
  <si>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</si>
  <si>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</si>
  <si>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</si>
  <si>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</si>
  <si>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</si>
  <si>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</si>
  <si>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</si>
  <si>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</si>
  <si>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</si>
  <si>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</si>
  <si>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</si>
  <si>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</si>
  <si>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</si>
  <si>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</si>
  <si>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</si>
  <si>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</si>
  <si>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</si>
  <si>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</si>
  <si>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</si>
  <si>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</si>
  <si>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</si>
  <si>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</si>
  <si>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</si>
  <si>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</si>
  <si>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</si>
  <si>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</si>
  <si>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</si>
  <si>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</si>
  <si>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</si>
  <si>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</si>
  <si>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</si>
  <si>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</si>
  <si>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</si>
  <si>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</si>
  <si>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</si>
  <si>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</si>
  <si>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</si>
  <si>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</si>
  <si>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</si>
  <si>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</si>
  <si>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</si>
  <si>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</si>
  <si>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</si>
  <si>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</si>
  <si>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</si>
  <si>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</si>
  <si>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</si>
  <si>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</si>
  <si>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</si>
  <si>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</si>
  <si>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</si>
  <si>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</si>
  <si>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</si>
  <si>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</si>
  <si>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</si>
  <si>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</si>
  <si>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</si>
  <si>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</si>
  <si>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</si>
  <si>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</si>
  <si>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</si>
  <si>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</si>
  <si>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</si>
  <si>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</si>
  <si>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</si>
  <si>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</si>
  <si>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</si>
  <si>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</si>
  <si>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</si>
  <si>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</si>
  <si>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</si>
  <si>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</si>
  <si>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</si>
  <si>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</si>
  <si>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</si>
  <si>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</si>
  <si>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</si>
  <si>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</si>
  <si>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</si>
  <si>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</si>
  <si>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</si>
  <si>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</si>
  <si>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</si>
  <si>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</si>
  <si>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</si>
  <si>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</si>
  <si>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</si>
  <si>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</si>
  <si>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</si>
  <si>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</si>
  <si>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</si>
  <si>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</si>
  <si>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</si>
  <si>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</si>
  <si>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</si>
  <si>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</si>
  <si>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</si>
  <si>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</si>
  <si>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</si>
  <si>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</si>
  <si>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</si>
  <si>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</si>
  <si>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</si>
  <si>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</si>
  <si>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</si>
  <si>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</si>
  <si>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</si>
  <si>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</si>
  <si>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</si>
  <si>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</si>
  <si>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</si>
  <si>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</si>
  <si>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</si>
  <si>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</si>
  <si>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</si>
  <si>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</si>
  <si>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</si>
  <si>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</si>
  <si>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</si>
  <si>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</si>
  <si>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</si>
  <si>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</si>
  <si>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</si>
  <si>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</si>
  <si>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</si>
  <si>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</si>
  <si>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</si>
  <si>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</si>
  <si>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</si>
  <si>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</si>
  <si>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</si>
  <si>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</si>
  <si>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</si>
  <si>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</si>
  <si>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</si>
  <si>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</si>
  <si>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</si>
  <si>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</si>
  <si>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</si>
  <si>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</si>
  <si>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</si>
  <si>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</si>
  <si>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</si>
  <si>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</si>
  <si>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</si>
  <si>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</si>
  <si>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</si>
  <si>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</si>
  <si>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</si>
  <si>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</si>
  <si>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</si>
  <si>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</si>
  <si>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</si>
  <si>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</si>
  <si>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</si>
  <si>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</si>
  <si>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</si>
  <si>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</si>
  <si>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</si>
  <si>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</si>
  <si>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</si>
  <si>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</si>
  <si>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</si>
  <si>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</si>
  <si>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</si>
  <si>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</si>
  <si>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</si>
  <si>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</si>
  <si>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</si>
  <si>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</si>
  <si>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</si>
  <si>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</si>
  <si>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</si>
  <si>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</si>
  <si>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</si>
  <si>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</si>
  <si>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</si>
  <si>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</si>
  <si>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</si>
  <si>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</si>
  <si>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</si>
  <si>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</si>
  <si>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</si>
  <si>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</si>
  <si>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</si>
  <si>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</si>
  <si>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</si>
  <si>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</si>
  <si>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</si>
  <si>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</si>
  <si>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</si>
  <si>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</si>
  <si>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</si>
  <si>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</si>
  <si>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</si>
  <si>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</si>
  <si>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</si>
  <si>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</si>
  <si>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</si>
  <si>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</si>
  <si>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</si>
  <si>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</si>
  <si>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</si>
  <si>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</si>
  <si>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</si>
  <si>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</si>
  <si>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</si>
  <si>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</si>
  <si>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</si>
  <si>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</si>
  <si>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</si>
  <si>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</si>
  <si>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</si>
  <si>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</si>
  <si>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</si>
  <si>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</si>
  <si>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</si>
  <si>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</si>
  <si>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</si>
  <si>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</si>
  <si>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</si>
  <si>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</si>
  <si>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</si>
  <si>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</si>
  <si>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</si>
  <si>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</si>
  <si>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</si>
  <si>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</si>
  <si>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</si>
  <si>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</si>
  <si>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</si>
  <si>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</si>
  <si>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</si>
  <si>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</si>
  <si>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</si>
  <si>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</si>
  <si>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</si>
  <si>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</si>
  <si>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</si>
  <si>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</si>
  <si>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</si>
  <si>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</si>
  <si>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</si>
  <si>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</si>
  <si>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</si>
  <si>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</si>
  <si>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</si>
  <si>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</si>
  <si>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</si>
  <si>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</si>
  <si>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</si>
  <si>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</si>
  <si>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</si>
  <si>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</si>
  <si>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</si>
  <si>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</si>
  <si>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</si>
  <si>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</si>
  <si>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</si>
  <si>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</si>
  <si>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</si>
  <si>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</si>
  <si>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</si>
  <si>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</si>
  <si>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</si>
  <si>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</si>
  <si>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</si>
  <si>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</si>
  <si>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</si>
  <si>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</si>
  <si>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</si>
  <si>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</si>
  <si>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</si>
  <si>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</si>
  <si>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</si>
  <si>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</si>
  <si>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</si>
  <si>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</si>
  <si>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</si>
  <si>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</si>
  <si>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</si>
  <si>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</si>
  <si>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</si>
  <si>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</si>
  <si>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</si>
  <si>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</si>
  <si>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</si>
  <si>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</si>
  <si>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</si>
  <si>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</si>
  <si>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</si>
  <si>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</si>
  <si>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</si>
  <si>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</si>
  <si>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</si>
  <si>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</si>
  <si>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</si>
  <si>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</si>
  <si>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</si>
  <si>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</si>
  <si>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</si>
  <si>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</si>
  <si>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</si>
  <si>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</si>
  <si>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</si>
  <si>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</si>
  <si>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</si>
  <si>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</si>
  <si>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</si>
  <si>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</si>
  <si>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</si>
  <si>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</si>
  <si>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</si>
  <si>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</si>
  <si>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</si>
  <si>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</si>
  <si>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</si>
  <si>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</si>
  <si>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</si>
  <si>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</si>
  <si>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</si>
  <si>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</si>
  <si>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</si>
  <si>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</si>
  <si>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</si>
  <si>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</si>
  <si>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</si>
  <si>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</si>
  <si>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</si>
  <si>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</si>
  <si>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</si>
  <si>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</si>
  <si>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</si>
  <si>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</si>
  <si>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</si>
  <si>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</si>
  <si>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</si>
  <si>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</si>
  <si>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</si>
  <si>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</si>
  <si>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</si>
  <si>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</si>
  <si>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</si>
  <si>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</si>
  <si>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</si>
  <si>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</si>
  <si>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</si>
  <si>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</si>
  <si>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</si>
  <si>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</si>
  <si>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</si>
  <si>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</si>
  <si>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</si>
  <si>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</si>
  <si>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</si>
  <si>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</si>
  <si>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</si>
  <si>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</si>
  <si>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</si>
  <si>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</si>
  <si>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</si>
  <si>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</si>
  <si>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</si>
  <si>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</si>
  <si>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</si>
  <si>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</si>
  <si>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</si>
  <si>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</si>
  <si>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</si>
  <si>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</si>
  <si>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</si>
  <si>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</si>
  <si>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</si>
  <si>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</si>
  <si>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</si>
  <si>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</si>
  <si>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</si>
  <si>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</si>
  <si>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</si>
  <si>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</si>
  <si>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</si>
  <si>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</si>
  <si>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</si>
  <si>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</si>
  <si>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</si>
  <si>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</si>
  <si>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</si>
  <si>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</si>
  <si>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</si>
  <si>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</si>
  <si>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</si>
  <si>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</si>
  <si>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</si>
  <si>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</si>
  <si>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</si>
  <si>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</si>
  <si>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</si>
  <si>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</si>
  <si>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</si>
  <si>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</si>
  <si>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</si>
  <si>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</si>
  <si>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</si>
  <si>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</si>
  <si>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</si>
  <si>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</si>
  <si>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</si>
  <si>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</si>
  <si>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</si>
  <si>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</si>
  <si>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</si>
  <si>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</si>
  <si>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</si>
  <si>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</si>
  <si>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</si>
  <si>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</si>
  <si>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</si>
  <si>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</si>
  <si>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</si>
  <si>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</si>
  <si>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</si>
  <si>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</si>
  <si>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</si>
  <si>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</si>
  <si>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</si>
  <si>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</si>
  <si>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</si>
  <si>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</si>
  <si>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</si>
  <si>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</si>
  <si>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</si>
  <si>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</si>
  <si>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</si>
  <si>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</si>
  <si>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</si>
  <si>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</si>
  <si>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</si>
  <si>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</si>
  <si>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</si>
  <si>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</si>
  <si>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</si>
  <si>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</si>
  <si>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</si>
  <si>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</si>
  <si>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</si>
  <si>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</si>
  <si>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</si>
  <si>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</si>
  <si>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</si>
  <si>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</si>
  <si>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</si>
  <si>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</si>
  <si>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</si>
  <si>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</si>
  <si>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</si>
  <si>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</si>
  <si>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</si>
  <si>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</si>
  <si>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</si>
  <si>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</si>
  <si>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</si>
  <si>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</si>
  <si>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</si>
  <si>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</si>
  <si>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</si>
  <si>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</si>
  <si>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</si>
  <si>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</si>
  <si>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</si>
  <si>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</si>
  <si>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</si>
  <si>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</si>
  <si>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</si>
  <si>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</si>
  <si>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</si>
  <si>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</si>
  <si>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</si>
  <si>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</si>
  <si>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</si>
  <si>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</si>
  <si>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</si>
  <si>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</si>
  <si>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</si>
  <si>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</si>
  <si>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</si>
  <si>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</si>
  <si>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</si>
  <si>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</si>
  <si>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</si>
  <si>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</si>
  <si>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</si>
  <si>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</si>
  <si>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</si>
  <si>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</si>
  <si>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</si>
  <si>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</si>
  <si>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</si>
  <si>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</si>
  <si>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</si>
  <si>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</si>
  <si>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</si>
  <si>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</si>
  <si>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</si>
  <si>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</si>
  <si>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</si>
  <si>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</si>
  <si>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</si>
  <si>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</si>
  <si>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</si>
  <si>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</si>
  <si>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</si>
  <si>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</si>
  <si>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</si>
  <si>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</si>
  <si>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</si>
  <si>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</si>
  <si>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</si>
  <si>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</si>
  <si>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</si>
  <si>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</si>
  <si>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</si>
  <si>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</si>
  <si>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</si>
  <si>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</si>
  <si>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</si>
  <si>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</si>
  <si>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</si>
  <si>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</si>
  <si>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</si>
  <si>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</si>
  <si>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</si>
  <si>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</si>
  <si>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</si>
  <si>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</si>
  <si>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</si>
  <si>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</si>
  <si>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</si>
  <si>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</si>
  <si>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</si>
  <si>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</si>
  <si>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</si>
  <si>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</si>
  <si>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</si>
  <si>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</si>
  <si>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</si>
  <si>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</si>
  <si>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</si>
  <si>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</si>
  <si>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</si>
  <si>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</si>
  <si>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</si>
  <si>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</si>
  <si>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</si>
  <si>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</si>
  <si>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</si>
  <si>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</si>
  <si>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</si>
  <si>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</si>
  <si>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</si>
  <si>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</si>
  <si>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</si>
  <si>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</si>
  <si>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</si>
  <si>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</si>
  <si>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</si>
  <si>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</si>
  <si>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</si>
  <si>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</si>
  <si>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</si>
  <si>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</si>
  <si>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</si>
  <si>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</si>
  <si>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</si>
  <si>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</si>
  <si>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</si>
  <si>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</si>
  <si>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</si>
  <si>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</si>
  <si>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</si>
  <si>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</si>
  <si>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</si>
  <si>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</si>
  <si>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</si>
  <si>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</si>
  <si>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</si>
  <si>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</si>
  <si>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</si>
  <si>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</si>
  <si>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</si>
  <si>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</si>
  <si>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</si>
  <si>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</si>
  <si>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</si>
  <si>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</si>
  <si>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</si>
  <si>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</si>
  <si>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</si>
  <si>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</si>
  <si>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</si>
  <si>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</si>
  <si>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</si>
  <si>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</si>
  <si>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</si>
  <si>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</si>
  <si>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</si>
  <si>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</si>
  <si>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</si>
  <si>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</si>
  <si>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</si>
  <si>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</si>
  <si>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</si>
  <si>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</si>
  <si>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</si>
  <si>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</si>
  <si>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</si>
  <si>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</si>
  <si>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</si>
  <si>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</si>
  <si>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</si>
  <si>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</si>
  <si>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</si>
  <si>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</si>
  <si>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</si>
  <si>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</si>
  <si>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</si>
  <si>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</si>
  <si>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</si>
  <si>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</si>
  <si>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</si>
  <si>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</si>
  <si>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</si>
  <si>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</si>
  <si>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</si>
  <si>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</si>
  <si>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</si>
  <si>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</si>
  <si>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</si>
  <si>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</si>
  <si>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</si>
  <si>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</si>
  <si>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</si>
  <si>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</si>
  <si>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</si>
  <si>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</si>
  <si>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</si>
  <si>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</si>
  <si>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</si>
  <si>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</si>
  <si>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</si>
  <si>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</si>
  <si>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</si>
  <si>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</si>
  <si>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</si>
  <si>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</si>
  <si>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</si>
  <si>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</si>
  <si>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</si>
  <si>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</si>
  <si>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</si>
  <si>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</si>
  <si>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</si>
  <si>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</si>
  <si>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</si>
  <si>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</si>
  <si>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</si>
  <si>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</si>
  <si>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</si>
  <si>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</si>
  <si>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</si>
  <si>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</si>
  <si>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</si>
  <si>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</si>
  <si>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</si>
  <si>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</si>
  <si>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</si>
  <si>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</si>
  <si>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</si>
  <si>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</si>
  <si>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</si>
  <si>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</si>
  <si>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</si>
  <si>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</si>
  <si>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</si>
  <si>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</si>
  <si>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</si>
  <si>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</si>
  <si>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</si>
  <si>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</si>
  <si>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</si>
  <si>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</si>
  <si>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</si>
  <si>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</si>
  <si>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</si>
  <si>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</si>
  <si>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</si>
  <si>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</si>
  <si>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</si>
  <si>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</si>
  <si>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</si>
  <si>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</si>
  <si>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</si>
  <si>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</si>
  <si>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</si>
  <si>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</si>
  <si>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</si>
  <si>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</si>
  <si>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</si>
  <si>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</si>
  <si>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</si>
  <si>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</si>
  <si>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</si>
  <si>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</si>
  <si>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</si>
  <si>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</si>
  <si>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</si>
  <si>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</si>
  <si>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</si>
  <si>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</si>
  <si>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</si>
  <si>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</si>
  <si>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</si>
  <si>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</si>
  <si>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</si>
  <si>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</si>
  <si>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</si>
  <si>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</si>
  <si>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</si>
  <si>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</si>
  <si>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</si>
  <si>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</si>
  <si>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</si>
  <si>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</si>
  <si>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</si>
  <si>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</si>
  <si>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</si>
  <si>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</si>
  <si>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</si>
  <si>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</si>
  <si>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</si>
  <si>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</si>
  <si>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</si>
  <si>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</si>
  <si>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</si>
  <si>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</si>
  <si>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</si>
  <si>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</si>
  <si>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</si>
  <si>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</si>
  <si>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</si>
  <si>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</si>
  <si>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</si>
  <si>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</si>
  <si>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</si>
  <si>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</si>
  <si>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</si>
  <si>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</si>
  <si>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</si>
  <si>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</si>
  <si>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</si>
  <si>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</si>
  <si>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</si>
  <si>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</si>
  <si>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</si>
  <si>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</si>
  <si>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</si>
  <si>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</si>
  <si>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</si>
  <si>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</si>
  <si>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</si>
  <si>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</si>
  <si>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</si>
  <si>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</si>
  <si>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</si>
  <si>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</si>
  <si>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</si>
  <si>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</si>
  <si>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</si>
  <si>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</si>
  <si>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</si>
  <si>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</si>
  <si>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</si>
  <si>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</si>
  <si>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</si>
  <si>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</si>
  <si>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</si>
  <si>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</si>
  <si>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</si>
  <si>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</si>
  <si>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</si>
  <si>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</si>
  <si>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</si>
  <si>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</si>
  <si>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</si>
  <si>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</si>
  <si>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</si>
  <si>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</si>
  <si>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</si>
  <si>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</si>
  <si>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</si>
  <si>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</si>
  <si>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</si>
  <si>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</si>
  <si>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</si>
  <si>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</si>
  <si>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</si>
  <si>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</si>
  <si>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</si>
  <si>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</si>
  <si>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</si>
  <si>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</si>
  <si>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</si>
  <si>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</si>
  <si>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</si>
  <si>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</si>
  <si>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</si>
  <si>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</si>
  <si>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</si>
  <si>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</si>
  <si>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</si>
  <si>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</si>
  <si>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</si>
  <si>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</si>
  <si>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</si>
  <si>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</si>
  <si>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</si>
  <si>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</si>
  <si>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</si>
  <si>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</si>
  <si>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</si>
  <si>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</si>
  <si>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</si>
  <si>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</si>
  <si>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</si>
  <si>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</si>
  <si>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</si>
  <si>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</si>
  <si>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</si>
  <si>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</si>
  <si>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</si>
  <si>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</si>
  <si>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</si>
  <si>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</si>
  <si>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</si>
  <si>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</si>
  <si>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</si>
  <si>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</si>
  <si>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</si>
  <si>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</si>
  <si>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</si>
  <si>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</si>
  <si>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</si>
  <si>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</si>
  <si>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</si>
  <si>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</si>
  <si>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</si>
  <si>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</si>
  <si>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</si>
  <si>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</si>
  <si>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</si>
  <si>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</si>
  <si>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</si>
  <si>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</si>
  <si>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</si>
  <si>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</si>
  <si>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</si>
  <si>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</si>
  <si>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</si>
  <si>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</si>
  <si>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</si>
  <si>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</si>
  <si>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</si>
  <si>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</si>
  <si>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</si>
  <si>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</si>
  <si>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</si>
  <si>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</si>
  <si>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</si>
  <si>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</si>
  <si>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</si>
  <si>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</si>
  <si>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</si>
  <si>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</si>
  <si>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</si>
  <si>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</si>
  <si>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</si>
  <si>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</si>
  <si>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</si>
  <si>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</si>
  <si>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</si>
  <si>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</si>
  <si>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</si>
  <si>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</si>
  <si>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</si>
  <si>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</si>
  <si>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</si>
  <si>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</si>
  <si>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</si>
  <si>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</si>
  <si>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</si>
  <si>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</si>
  <si>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</si>
  <si>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</si>
  <si>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</si>
  <si>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</si>
  <si>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</si>
  <si>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</si>
  <si>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</si>
  <si>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</si>
  <si>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</si>
  <si>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</si>
  <si>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</si>
  <si>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</si>
  <si>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</si>
  <si>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</si>
  <si>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</si>
  <si>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</si>
  <si>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</si>
  <si>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</si>
  <si>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</si>
  <si>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</si>
  <si>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</si>
  <si>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</si>
  <si>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</si>
  <si>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</si>
  <si>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</si>
  <si>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</si>
  <si>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</si>
  <si>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</si>
  <si>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</si>
  <si>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</si>
  <si>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</si>
  <si>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</si>
  <si>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</si>
  <si>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</si>
  <si>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</si>
  <si>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</si>
  <si>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</si>
  <si>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</si>
  <si>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</si>
  <si>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</si>
  <si>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</si>
  <si>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</si>
  <si>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</si>
  <si>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</si>
  <si>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</si>
  <si>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</si>
  <si>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</si>
  <si>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</si>
  <si>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</si>
  <si>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</si>
  <si>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</si>
  <si>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</si>
  <si>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</si>
  <si>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</si>
  <si>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</si>
  <si>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</si>
  <si>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</si>
  <si>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</si>
  <si>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</si>
  <si>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</si>
  <si>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</si>
  <si>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</si>
  <si>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</si>
  <si>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</si>
  <si>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</si>
  <si>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</si>
  <si>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</si>
  <si>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</si>
  <si>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</si>
  <si>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</si>
  <si>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</si>
  <si>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</si>
  <si>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</si>
  <si>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</si>
  <si>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</si>
  <si>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</si>
  <si>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</si>
  <si>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</si>
  <si>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</si>
  <si>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</si>
  <si>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</si>
  <si>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</si>
  <si>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</si>
  <si>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</si>
  <si>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</si>
  <si>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</si>
  <si>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</si>
  <si>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</si>
  <si>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</si>
  <si>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</si>
  <si>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</si>
  <si>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</si>
  <si>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</si>
  <si>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</si>
  <si>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</si>
  <si>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</si>
  <si>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</si>
  <si>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</si>
  <si>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</si>
  <si>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</si>
  <si>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</si>
  <si>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</si>
  <si>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</si>
  <si>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</si>
  <si>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</si>
  <si>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</si>
  <si>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</si>
  <si>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</si>
  <si>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</si>
  <si>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</si>
  <si>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</si>
  <si>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</si>
  <si>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</si>
  <si>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</si>
  <si>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</si>
  <si>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</si>
  <si>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</si>
  <si>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</si>
  <si>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</si>
  <si>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</si>
  <si>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</si>
  <si>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</si>
  <si>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</si>
  <si>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</si>
  <si>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</si>
  <si>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</si>
  <si>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</si>
  <si>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</si>
  <si>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</si>
  <si>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</si>
  <si>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</si>
  <si>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</si>
  <si>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</si>
  <si>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</si>
  <si>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</si>
  <si>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</si>
  <si>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</si>
  <si>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</si>
  <si>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</si>
  <si>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</si>
  <si>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</si>
  <si>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</si>
  <si>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</si>
  <si>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</si>
  <si>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</si>
  <si>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</si>
  <si>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</si>
  <si>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</si>
  <si>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</si>
  <si>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</si>
  <si>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</si>
  <si>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</si>
  <si>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</si>
  <si>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</si>
  <si>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</si>
  <si>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</si>
  <si>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</si>
  <si>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</si>
  <si>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</si>
  <si>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</si>
  <si>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</si>
  <si>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</si>
  <si>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</si>
  <si>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</si>
  <si>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</si>
  <si>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</si>
  <si>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</si>
  <si>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</si>
  <si>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</si>
  <si>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</si>
  <si>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</si>
  <si>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</si>
  <si>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</si>
  <si>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</si>
  <si>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</si>
  <si>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</si>
  <si>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</si>
  <si>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</si>
  <si>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</si>
  <si>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</si>
  <si>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</si>
  <si>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</si>
  <si>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</si>
  <si>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</si>
  <si>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</si>
  <si>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</si>
  <si>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</si>
  <si>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</si>
  <si>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</si>
  <si>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</si>
  <si>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</si>
  <si>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</si>
  <si>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</si>
  <si>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</si>
  <si>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</si>
  <si>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</si>
  <si>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</si>
  <si>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</si>
  <si>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</si>
  <si>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</si>
  <si>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</si>
  <si>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</si>
  <si>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</si>
  <si>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</si>
  <si>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</si>
  <si>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</si>
  <si>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</si>
  <si>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</si>
  <si>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</si>
  <si>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</si>
  <si>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</si>
  <si>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</si>
  <si>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</si>
  <si>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</si>
  <si>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</si>
  <si>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</si>
  <si>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</si>
  <si>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</si>
  <si>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</si>
  <si>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</si>
  <si>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</si>
  <si>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</si>
  <si>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</si>
  <si>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</si>
  <si>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</si>
  <si>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</si>
  <si>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</si>
  <si>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</si>
  <si>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</si>
  <si>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</si>
  <si>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</si>
  <si>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</si>
  <si>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</si>
  <si>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</si>
  <si>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</si>
  <si>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</si>
  <si>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</si>
  <si>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</si>
  <si>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</si>
  <si>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</si>
  <si>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</si>
  <si>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</si>
  <si>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</si>
  <si>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</si>
  <si>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</si>
  <si>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</si>
  <si>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</si>
  <si>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</si>
  <si>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</si>
  <si>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</si>
  <si>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</si>
  <si>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</si>
  <si>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</si>
  <si>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</si>
  <si>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</si>
  <si>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</si>
  <si>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</si>
  <si>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</si>
  <si>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</si>
  <si>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</si>
  <si>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</si>
  <si>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</si>
  <si>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</si>
  <si>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</si>
  <si>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</si>
  <si>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</si>
  <si>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</si>
  <si>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</si>
  <si>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</si>
  <si>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</si>
  <si>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</si>
  <si>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</si>
  <si>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</si>
  <si>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</si>
  <si>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</si>
  <si>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</si>
  <si>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</si>
  <si>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</si>
  <si>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</si>
  <si>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</si>
  <si>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</si>
  <si>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</si>
  <si>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</si>
  <si>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</si>
  <si>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</si>
  <si>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</si>
  <si>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</si>
  <si>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</si>
  <si>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</si>
  <si>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</si>
  <si>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</si>
  <si>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</si>
  <si>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</si>
  <si>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</si>
  <si>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</si>
  <si>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</si>
  <si>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</si>
  <si>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</si>
  <si>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</si>
  <si>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</si>
  <si>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</si>
  <si>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</si>
  <si>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</si>
  <si>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</si>
  <si>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</si>
  <si>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</si>
  <si>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</si>
  <si>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</si>
  <si>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</si>
  <si>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</si>
  <si>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</si>
  <si>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</si>
  <si>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</si>
  <si>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</si>
  <si>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</si>
  <si>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</si>
  <si>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</si>
  <si>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</si>
  <si>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</si>
  <si>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</si>
  <si>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</si>
  <si>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</si>
  <si>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</si>
  <si>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</si>
  <si>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</si>
  <si>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</si>
  <si>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</si>
  <si>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</si>
  <si>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</si>
  <si>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</si>
  <si>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</si>
  <si>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</si>
  <si>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</si>
  <si>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</si>
  <si>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</si>
  <si>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</si>
  <si>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</si>
  <si>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</si>
  <si>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</si>
  <si>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</si>
  <si>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</si>
  <si>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</si>
  <si>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</si>
  <si>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</si>
  <si>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</si>
  <si>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</si>
  <si>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</si>
  <si>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</si>
  <si>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</si>
  <si>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</si>
  <si>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</si>
  <si>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</si>
  <si>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</si>
  <si>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</si>
  <si>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</si>
  <si>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</si>
  <si>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</si>
  <si>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</si>
  <si>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</si>
  <si>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</si>
  <si>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</si>
  <si>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</si>
  <si>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</si>
  <si>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</si>
  <si>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</si>
  <si>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</si>
  <si>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</si>
  <si>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</si>
  <si>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</si>
  <si>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</si>
  <si>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</si>
  <si>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</si>
  <si>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</si>
  <si>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</si>
  <si>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</si>
  <si>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</si>
  <si>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</si>
  <si>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</si>
  <si>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</si>
  <si>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</si>
  <si>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</si>
  <si>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</si>
  <si>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</si>
  <si>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</si>
  <si>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</si>
  <si>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</si>
  <si>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</si>
  <si>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</si>
  <si>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</si>
  <si>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</si>
  <si>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</si>
  <si>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</si>
  <si>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</si>
  <si>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</si>
  <si>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</si>
  <si>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</si>
  <si>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</si>
  <si>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</si>
  <si>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</si>
  <si>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</si>
  <si>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</si>
  <si>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</si>
  <si>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</si>
  <si>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</si>
  <si>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</si>
  <si>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</si>
  <si>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</si>
  <si>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</si>
  <si>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</si>
  <si>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</si>
  <si>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</si>
  <si>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</si>
  <si>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</si>
  <si>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</si>
  <si>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</si>
  <si>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</si>
  <si>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</si>
  <si>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</si>
  <si>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</si>
  <si>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</si>
  <si>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</si>
  <si>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</si>
  <si>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</si>
  <si>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</si>
  <si>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</si>
  <si>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</si>
  <si>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</si>
  <si>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</si>
  <si>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</si>
  <si>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</si>
  <si>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</si>
  <si>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</si>
  <si>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</si>
  <si>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</si>
  <si>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</si>
  <si>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</si>
  <si>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</si>
  <si>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</si>
  <si>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</si>
  <si>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</si>
  <si>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</si>
  <si>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</si>
  <si>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</si>
  <si>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</si>
  <si>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</si>
  <si>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</si>
  <si>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</si>
  <si>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</si>
  <si>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</si>
  <si>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</si>
  <si>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</si>
  <si>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</si>
  <si>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</si>
  <si>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</si>
  <si>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</si>
  <si>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</si>
  <si>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</si>
  <si>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</si>
  <si>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</si>
  <si>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</si>
  <si>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</si>
  <si>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</si>
  <si>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</si>
  <si>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</si>
  <si>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</si>
  <si>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</si>
  <si>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</si>
  <si>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</si>
  <si>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</si>
  <si>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</si>
  <si>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</si>
  <si>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</si>
  <si>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</si>
  <si>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</si>
  <si>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</si>
  <si>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</si>
  <si>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</si>
  <si>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</si>
  <si>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</si>
  <si>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</si>
  <si>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</si>
  <si>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</si>
  <si>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</si>
  <si>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</si>
  <si>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</si>
  <si>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</si>
  <si>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</si>
  <si>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</si>
  <si>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</si>
  <si>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</si>
  <si>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</si>
  <si>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</si>
  <si>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</si>
  <si>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</si>
  <si>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</si>
  <si>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</si>
  <si>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</si>
  <si>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</si>
  <si>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</si>
  <si>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</si>
  <si>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</si>
  <si>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</si>
  <si>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</si>
  <si>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</si>
  <si>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</si>
  <si>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</si>
  <si>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</si>
  <si>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</si>
  <si>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</si>
  <si>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</si>
  <si>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</si>
  <si>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</si>
  <si>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</si>
  <si>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</si>
  <si>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</si>
  <si>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</si>
  <si>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</si>
  <si>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</si>
  <si>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</si>
  <si>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</si>
  <si>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</si>
  <si>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</si>
  <si>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</si>
  <si>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</si>
  <si>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</si>
  <si>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</si>
  <si>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</si>
  <si>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</si>
  <si>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</si>
  <si>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</si>
  <si>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</si>
  <si>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</si>
  <si>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</si>
  <si>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</si>
  <si>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</si>
  <si>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</si>
  <si>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</si>
  <si>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</si>
  <si>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</si>
  <si>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</si>
  <si>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</si>
  <si>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</si>
  <si>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</si>
  <si>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</si>
  <si>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</si>
  <si>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</si>
  <si>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</si>
  <si>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</si>
  <si>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</si>
  <si>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</si>
  <si>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</si>
  <si>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</si>
  <si>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</si>
  <si>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</si>
  <si>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</si>
  <si>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</si>
  <si>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</si>
  <si>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</si>
  <si>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</si>
  <si>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</si>
  <si>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</si>
  <si>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</si>
  <si>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</si>
  <si>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</si>
  <si>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</si>
  <si>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</si>
  <si>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</si>
  <si>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</si>
  <si>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</si>
  <si>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</si>
  <si>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</si>
  <si>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</si>
  <si>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</si>
  <si>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</si>
  <si>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</si>
  <si>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</si>
  <si>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</si>
  <si>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</si>
  <si>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</si>
  <si>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</si>
  <si>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</si>
  <si>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</si>
  <si>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</si>
  <si>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</si>
  <si>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</si>
  <si>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</si>
  <si>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</si>
  <si>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</si>
  <si>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</si>
  <si>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</si>
  <si>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</si>
  <si>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</si>
  <si>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</si>
  <si>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</si>
  <si>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</si>
  <si>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</si>
  <si>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</si>
  <si>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</si>
  <si>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</si>
  <si>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</si>
  <si>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</si>
  <si>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</si>
  <si>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</si>
  <si>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</si>
  <si>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</si>
  <si>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</si>
  <si>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</si>
  <si>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</si>
  <si>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</si>
  <si>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</si>
  <si>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</si>
  <si>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</si>
  <si>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</si>
  <si>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</si>
  <si>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</si>
  <si>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</si>
  <si>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</si>
  <si>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</si>
  <si>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</si>
  <si>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</si>
  <si>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</si>
  <si>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</si>
  <si>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</si>
  <si>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</si>
  <si>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</si>
  <si>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</si>
  <si>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</si>
  <si>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</si>
  <si>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</si>
  <si>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</si>
  <si>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</si>
  <si>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</si>
  <si>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</si>
  <si>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</si>
  <si>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</si>
  <si>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</si>
  <si>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</si>
  <si>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</si>
  <si>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</si>
  <si>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</si>
  <si>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</si>
  <si>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</si>
  <si>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</si>
  <si>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</si>
  <si>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</si>
  <si>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</si>
  <si>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</si>
  <si>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</si>
  <si>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</si>
  <si>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</si>
  <si>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</si>
  <si>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</si>
  <si>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</si>
  <si>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</si>
  <si>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</si>
  <si>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</si>
  <si>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</si>
  <si>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</si>
  <si>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</si>
  <si>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</si>
  <si>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</si>
  <si>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</si>
  <si>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</si>
  <si>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</si>
  <si>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</si>
  <si>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</si>
  <si>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</si>
  <si>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</si>
  <si>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</si>
  <si>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</si>
  <si>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</si>
  <si>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</si>
  <si>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</si>
  <si>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</si>
  <si>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</si>
  <si>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</si>
  <si>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</si>
  <si>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</si>
  <si>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</si>
  <si>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</si>
  <si>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</si>
  <si>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</si>
  <si>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</si>
  <si>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</si>
  <si>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</si>
  <si>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</si>
  <si>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</si>
  <si>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</si>
  <si>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</si>
  <si>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</si>
  <si>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</si>
  <si>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</si>
  <si>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</si>
  <si>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</si>
  <si>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</si>
  <si>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</si>
  <si>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</si>
  <si>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</si>
  <si>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</si>
  <si>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</si>
  <si>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</si>
  <si>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</si>
  <si>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</si>
  <si>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</si>
  <si>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</si>
  <si>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</si>
  <si>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</si>
  <si>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</si>
  <si>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</si>
  <si>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</si>
  <si>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</si>
  <si>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</si>
  <si>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</si>
  <si>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</si>
  <si>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</si>
  <si>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</si>
  <si>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</si>
  <si>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</si>
  <si>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</si>
  <si>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</si>
  <si>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</si>
  <si>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</si>
  <si>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</si>
  <si>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</si>
  <si>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</si>
  <si>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</si>
  <si>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</si>
  <si>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</si>
  <si>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</si>
  <si>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</si>
  <si>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</si>
  <si>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</si>
  <si>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</si>
  <si>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</si>
  <si>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</si>
  <si>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</si>
  <si>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</si>
  <si>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</si>
  <si>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</si>
  <si>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</si>
  <si>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</si>
  <si>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</si>
  <si>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</si>
  <si>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</si>
  <si>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</si>
  <si>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</si>
  <si>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</si>
  <si>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</si>
  <si>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</si>
  <si>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</si>
  <si>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</si>
  <si>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</si>
  <si>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</si>
  <si>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</si>
  <si>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</si>
  <si>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</si>
  <si>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</si>
  <si>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</si>
  <si>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</si>
  <si>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</si>
  <si>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</si>
  <si>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</si>
  <si>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</si>
  <si>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</si>
  <si>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</si>
  <si>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</si>
  <si>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</si>
  <si>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</si>
  <si>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</si>
  <si>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</si>
  <si>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</si>
  <si>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</si>
  <si>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</si>
  <si>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</si>
  <si>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</si>
  <si>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</si>
  <si>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</si>
  <si>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</si>
  <si>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</si>
  <si>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</si>
  <si>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</si>
  <si>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</si>
  <si>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</si>
  <si>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</si>
  <si>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</si>
  <si>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</si>
  <si>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</si>
  <si>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</si>
  <si>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</si>
  <si>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</si>
  <si>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</si>
  <si>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</si>
  <si>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</si>
  <si>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</si>
  <si>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</si>
  <si>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</si>
  <si>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</si>
  <si>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</si>
  <si>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</si>
  <si>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</si>
  <si>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</si>
  <si>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</si>
  <si>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</si>
  <si>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</si>
  <si>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</si>
  <si>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</si>
  <si>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</si>
  <si>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</si>
  <si>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</si>
  <si>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</si>
  <si>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</si>
  <si>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</si>
  <si>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</si>
  <si>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</si>
  <si>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</si>
  <si>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</si>
  <si>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</si>
  <si>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</si>
  <si>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</si>
  <si>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</si>
  <si>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</si>
  <si>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</si>
  <si>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</si>
  <si>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</si>
  <si>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</si>
  <si>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</si>
  <si>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</si>
  <si>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</si>
  <si>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</si>
  <si>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</si>
  <si>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</si>
  <si>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</si>
  <si>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</si>
  <si>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</si>
  <si>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</si>
  <si>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</si>
  <si>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</si>
  <si>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</si>
  <si>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</si>
  <si>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</si>
  <si>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</si>
  <si>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</si>
  <si>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</si>
  <si>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</si>
  <si>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</si>
  <si>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</si>
  <si>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</si>
  <si>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</si>
  <si>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</si>
  <si>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</si>
  <si>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</si>
  <si>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</si>
  <si>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</si>
  <si>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</si>
  <si>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</si>
  <si>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</si>
  <si>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</si>
  <si>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</si>
  <si>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</si>
  <si>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</si>
  <si>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</si>
  <si>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</si>
  <si>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</si>
  <si>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</si>
  <si>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</si>
  <si>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</si>
  <si>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</si>
  <si>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</si>
  <si>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</si>
  <si>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</si>
  <si>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</si>
  <si>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</si>
  <si>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</si>
  <si>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</si>
  <si>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</si>
  <si>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</si>
  <si>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</si>
  <si>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</si>
  <si>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</si>
  <si>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</si>
  <si>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</si>
  <si>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</si>
  <si>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</si>
  <si>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</si>
  <si>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</si>
  <si>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</si>
  <si>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</si>
  <si>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</si>
  <si>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</si>
  <si>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</si>
  <si>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</si>
  <si>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</si>
  <si>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</si>
  <si>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</si>
  <si>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</si>
  <si>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</si>
  <si>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</si>
  <si>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</si>
  <si>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</si>
  <si>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</si>
  <si>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</si>
  <si>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</si>
  <si>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</si>
  <si>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</si>
  <si>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</si>
  <si>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</si>
  <si>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</si>
  <si>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</si>
  <si>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</si>
  <si>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</si>
  <si>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</si>
  <si>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</si>
  <si>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</si>
  <si>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</si>
  <si>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</si>
  <si>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</si>
  <si>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</si>
  <si>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</si>
  <si>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</si>
  <si>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</si>
  <si>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</si>
  <si>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</si>
  <si>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</si>
  <si>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</si>
  <si>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</si>
  <si>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</si>
  <si>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</si>
  <si>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</si>
  <si>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</si>
  <si>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</si>
  <si>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</si>
  <si>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</si>
  <si>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</si>
  <si>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</si>
  <si>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</si>
  <si>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</si>
  <si>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</si>
  <si>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</si>
  <si>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</si>
  <si>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</si>
  <si>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</si>
  <si>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</si>
  <si>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</si>
  <si>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</si>
  <si>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</si>
  <si>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</si>
  <si>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</si>
  <si>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</si>
  <si>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</si>
  <si>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</si>
  <si>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</si>
  <si>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</si>
  <si>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</si>
  <si>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</si>
  <si>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</si>
  <si>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</si>
  <si>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</si>
  <si>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</si>
  <si>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</si>
  <si>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</si>
  <si>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</si>
  <si>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</si>
  <si>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</si>
  <si>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</si>
  <si>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</si>
  <si>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</si>
  <si>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</si>
  <si>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</si>
  <si>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</si>
  <si>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</si>
  <si>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</si>
  <si>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</si>
  <si>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</si>
  <si>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</si>
  <si>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</si>
  <si>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</si>
  <si>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</si>
  <si>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</si>
  <si>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</si>
  <si>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</si>
  <si>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</si>
  <si>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</si>
  <si>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</si>
  <si>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</si>
  <si>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</si>
  <si>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</si>
  <si>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</si>
  <si>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</si>
  <si>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</si>
  <si>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</si>
  <si>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</si>
  <si>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</si>
  <si>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</si>
  <si>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</si>
  <si>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</si>
  <si>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</si>
  <si>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</si>
  <si>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</si>
  <si>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</si>
  <si>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</si>
  <si>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</si>
  <si>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</si>
  <si>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</si>
  <si>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</si>
  <si>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</si>
  <si>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</si>
  <si>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</si>
  <si>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</si>
  <si>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</si>
  <si>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</si>
  <si>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</si>
  <si>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</si>
  <si>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</si>
  <si>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</si>
  <si>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</si>
  <si>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</si>
  <si>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</si>
  <si>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</si>
  <si>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</si>
  <si>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</si>
  <si>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</si>
  <si>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</si>
  <si>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</si>
  <si>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</si>
  <si>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</si>
  <si>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</si>
  <si>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</si>
  <si>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</si>
  <si>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</si>
  <si>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</si>
  <si>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</si>
  <si>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</si>
  <si>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</si>
  <si>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</si>
  <si>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</si>
  <si>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</si>
  <si>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</si>
  <si>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</si>
  <si>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</si>
  <si>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</si>
  <si>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</si>
  <si>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</si>
  <si>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</si>
  <si>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</si>
  <si>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</si>
  <si>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</si>
  <si>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</si>
  <si>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</si>
  <si>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</si>
  <si>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</si>
  <si>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</si>
  <si>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</si>
  <si>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</si>
  <si>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</si>
  <si>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</si>
  <si>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</si>
  <si>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</si>
  <si>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</si>
  <si>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</si>
  <si>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</si>
  <si>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</si>
  <si>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</si>
  <si>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</si>
  <si>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</si>
  <si>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</si>
  <si>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</si>
  <si>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</si>
  <si>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</si>
  <si>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</si>
  <si>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</si>
  <si>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</si>
  <si>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</si>
  <si>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</si>
  <si>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</si>
  <si>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</si>
  <si>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</si>
  <si>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</si>
  <si>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</si>
  <si>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</si>
  <si>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</si>
  <si>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</si>
  <si>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</si>
  <si>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</si>
  <si>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</si>
  <si>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</si>
  <si>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</si>
  <si>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</si>
  <si>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</si>
  <si>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</si>
  <si>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</si>
  <si>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</si>
  <si>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</si>
  <si>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</si>
  <si>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</si>
  <si>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</si>
  <si>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</si>
  <si>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</si>
  <si>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</si>
  <si>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</si>
  <si>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</si>
  <si>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</si>
  <si>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</si>
  <si>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</si>
  <si>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</si>
  <si>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</si>
  <si>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</si>
  <si>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</si>
  <si>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</si>
  <si>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</si>
  <si>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</si>
  <si>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</si>
  <si>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</si>
  <si>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</si>
  <si>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</si>
  <si>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</si>
  <si>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</si>
  <si>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</si>
  <si>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</si>
  <si>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</si>
  <si>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</si>
  <si>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</si>
  <si>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</si>
  <si>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</si>
  <si>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</si>
  <si>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</si>
  <si>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</si>
  <si>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</si>
  <si>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</si>
  <si>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</si>
  <si>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</si>
  <si>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</si>
  <si>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</si>
  <si>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</si>
  <si>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</si>
  <si>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</si>
  <si>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</si>
  <si>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</si>
  <si>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</si>
  <si>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</si>
  <si>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</si>
  <si>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</si>
  <si>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</si>
  <si>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</si>
  <si>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</si>
  <si>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</si>
  <si>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</si>
  <si>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</si>
  <si>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</si>
  <si>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</si>
  <si>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</si>
  <si>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</si>
  <si>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</si>
  <si>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</si>
  <si>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</si>
  <si>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</si>
  <si>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</si>
  <si>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</si>
  <si>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</si>
  <si>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</si>
  <si>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</si>
  <si>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</si>
  <si>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</si>
  <si>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</si>
  <si>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</si>
  <si>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</si>
  <si>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</si>
  <si>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</si>
  <si>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</si>
  <si>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</si>
  <si>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</si>
  <si>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</si>
  <si>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</si>
  <si>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</si>
  <si>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</si>
  <si>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</si>
  <si>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</si>
  <si>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</si>
  <si>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</si>
  <si>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</si>
  <si>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</si>
  <si>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</si>
  <si>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</si>
  <si>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</si>
  <si>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</si>
  <si>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</si>
  <si>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</si>
  <si>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</si>
  <si>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</si>
  <si>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</si>
  <si>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</si>
  <si>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</si>
  <si>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</si>
  <si>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</si>
  <si>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</si>
  <si>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</si>
  <si>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</si>
  <si>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</si>
  <si>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</si>
  <si>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</si>
  <si>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</si>
  <si>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</si>
  <si>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</si>
  <si>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</si>
  <si>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</si>
  <si>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</si>
  <si>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</si>
  <si>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</si>
  <si>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</si>
  <si>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</si>
  <si>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</si>
  <si>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</si>
  <si>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</si>
  <si>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</si>
  <si>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</si>
  <si>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</si>
  <si>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</si>
  <si>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</si>
  <si>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</si>
  <si>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</si>
  <si>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</si>
  <si>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</si>
  <si>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</si>
  <si>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</si>
  <si>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</si>
  <si>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</si>
  <si>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</si>
  <si>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</si>
  <si>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</si>
  <si>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</si>
  <si>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</si>
  <si>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</si>
  <si>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</si>
  <si>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</si>
  <si>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</si>
  <si>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</si>
  <si>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</si>
  <si>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</si>
  <si>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</si>
  <si>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</si>
  <si>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</si>
  <si>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</si>
  <si>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</si>
  <si>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</si>
  <si>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</si>
  <si>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</si>
  <si>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</si>
  <si>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</si>
  <si>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</si>
  <si>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</si>
  <si>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</si>
  <si>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</si>
  <si>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</si>
  <si>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</si>
  <si>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</si>
  <si>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</si>
  <si>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</si>
  <si>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</si>
  <si>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</si>
  <si>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</si>
  <si>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</si>
  <si>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</si>
  <si>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</si>
  <si>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</si>
  <si>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</si>
  <si>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</si>
  <si>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</si>
  <si>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</si>
  <si>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</si>
  <si>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</si>
  <si>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</si>
  <si>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</si>
  <si>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</si>
  <si>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</si>
  <si>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</si>
  <si>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</si>
  <si>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</si>
  <si>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</si>
  <si>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</si>
  <si>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</si>
  <si>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</si>
  <si>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</si>
  <si>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</si>
  <si>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</si>
  <si>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</si>
  <si>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</si>
  <si>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</si>
  <si>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</si>
  <si>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</si>
  <si>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</si>
  <si>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</si>
  <si>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</si>
  <si>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</si>
  <si>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</si>
  <si>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</si>
  <si>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</si>
  <si>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</si>
  <si>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</si>
  <si>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</si>
  <si>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</si>
  <si>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</si>
  <si>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</si>
  <si>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</si>
  <si>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</si>
  <si>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</si>
  <si>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</si>
  <si>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</si>
  <si>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</si>
  <si>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</si>
  <si>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</si>
  <si>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</si>
  <si>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</si>
  <si>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</si>
  <si>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</si>
  <si>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</si>
  <si>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</si>
  <si>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</si>
  <si>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</si>
  <si>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</si>
  <si>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</si>
  <si>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</si>
  <si>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</si>
  <si>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</si>
  <si>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</si>
  <si>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</si>
  <si>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</si>
  <si>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</si>
  <si>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</si>
  <si>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</si>
  <si>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</si>
  <si>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</si>
  <si>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</si>
  <si>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</si>
  <si>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</si>
  <si>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</si>
  <si>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</si>
  <si>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</si>
  <si>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</si>
  <si>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</si>
  <si>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</si>
  <si>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</si>
  <si>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</si>
  <si>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</si>
  <si>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</si>
  <si>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</si>
  <si>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</si>
  <si>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</si>
  <si>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</si>
  <si>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</si>
  <si>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</si>
  <si>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</si>
  <si>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</si>
  <si>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</si>
  <si>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</si>
  <si>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</si>
  <si>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</si>
  <si>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</si>
  <si>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</si>
  <si>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</si>
  <si>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</si>
  <si>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</si>
  <si>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</si>
  <si>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</si>
  <si>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</si>
  <si>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</si>
  <si>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</si>
  <si>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</si>
  <si>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</si>
  <si>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</si>
  <si>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</si>
  <si>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</si>
  <si>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</si>
  <si>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</si>
  <si>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</si>
  <si>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</si>
  <si>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</si>
  <si>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</si>
  <si>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</si>
  <si>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</si>
  <si>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</si>
  <si>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</si>
  <si>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</si>
  <si>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</si>
  <si>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</si>
  <si>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</si>
  <si>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</si>
  <si>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</si>
  <si>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</si>
  <si>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</si>
  <si>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</si>
  <si>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</si>
  <si>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</si>
  <si>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</si>
  <si>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</si>
  <si>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</si>
  <si>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</si>
  <si>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</si>
  <si>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</si>
  <si>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</si>
  <si>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</si>
  <si>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</si>
  <si>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</si>
  <si>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</si>
  <si>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</si>
  <si>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</si>
  <si>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</si>
  <si>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</si>
  <si>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</si>
  <si>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</si>
  <si>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</si>
  <si>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</si>
  <si>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</si>
  <si>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</si>
  <si>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</si>
  <si>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</si>
  <si>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</si>
  <si>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</si>
  <si>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</si>
  <si>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</si>
  <si>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</si>
  <si>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</si>
  <si>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</si>
  <si>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</si>
  <si>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</si>
  <si>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</si>
  <si>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</si>
  <si>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</si>
  <si>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</si>
  <si>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</si>
  <si>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</si>
  <si>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</si>
  <si>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</si>
  <si>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</si>
  <si>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</si>
  <si>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</si>
  <si>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</si>
  <si>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</si>
  <si>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</si>
  <si>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</si>
  <si>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</si>
  <si>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</si>
  <si>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</si>
  <si>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</si>
  <si>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</si>
  <si>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</si>
  <si>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</si>
  <si>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</si>
  <si>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</si>
  <si>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</si>
  <si>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</si>
  <si>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</si>
  <si>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</si>
  <si>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</si>
  <si>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</si>
  <si>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</si>
  <si>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</si>
  <si>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</si>
  <si>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</si>
  <si>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</si>
  <si>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</si>
  <si>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</si>
  <si>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</si>
  <si>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</si>
  <si>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</si>
  <si>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</si>
  <si>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</si>
  <si>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</si>
  <si>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</si>
  <si>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</si>
  <si>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</si>
  <si>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</si>
  <si>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</si>
  <si>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</si>
  <si>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</si>
  <si>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</si>
  <si>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</si>
  <si>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</si>
  <si>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</si>
  <si>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</si>
  <si>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</si>
  <si>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</si>
  <si>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</si>
  <si>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</si>
  <si>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</si>
  <si>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</si>
  <si>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</si>
  <si>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</si>
  <si>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</si>
  <si>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</si>
  <si>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</si>
  <si>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</si>
  <si>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</si>
  <si>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</si>
  <si>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</si>
  <si>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</si>
  <si>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</si>
  <si>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</si>
  <si>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</si>
  <si>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</si>
  <si>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</si>
  <si>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</si>
  <si>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</si>
  <si>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</si>
  <si>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</si>
  <si>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</si>
  <si>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</si>
  <si>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</si>
  <si>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</si>
  <si>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</si>
  <si>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</si>
  <si>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</si>
  <si>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</si>
  <si>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</si>
  <si>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</si>
  <si>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</si>
  <si>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</si>
  <si>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</si>
  <si>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</si>
  <si>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</si>
  <si>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</si>
  <si>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</si>
  <si>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</si>
  <si>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</si>
  <si>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</si>
  <si>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</si>
  <si>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</si>
  <si>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</si>
  <si>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</si>
  <si>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</si>
  <si>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</si>
  <si>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</si>
  <si>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</si>
  <si>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</si>
  <si>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</si>
  <si>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</si>
  <si>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</si>
  <si>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</si>
  <si>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</si>
  <si>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</si>
  <si>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</si>
  <si>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</si>
  <si>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</si>
  <si>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</si>
  <si>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</si>
  <si>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</si>
  <si>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</si>
  <si>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</si>
  <si>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</si>
  <si>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</si>
  <si>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</si>
  <si>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</si>
  <si>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</si>
  <si>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</si>
  <si>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</si>
  <si>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</si>
  <si>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</si>
  <si>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</si>
  <si>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</si>
  <si>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</si>
  <si>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</si>
  <si>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</si>
  <si>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</si>
  <si>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</si>
  <si>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</si>
  <si>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</si>
  <si>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</si>
  <si>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</si>
  <si>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</si>
  <si>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</si>
  <si>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</si>
  <si>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</si>
  <si>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</si>
  <si>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</si>
  <si>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</si>
  <si>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</si>
  <si>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</si>
  <si>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</si>
  <si>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</si>
  <si>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</si>
  <si>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</si>
  <si>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</si>
  <si>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</si>
  <si>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</si>
  <si>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</si>
  <si>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</si>
  <si>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</si>
  <si>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</si>
  <si>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</si>
  <si>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</si>
  <si>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</si>
  <si>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</si>
  <si>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</si>
  <si>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</si>
  <si>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</si>
  <si>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</si>
  <si>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</si>
  <si>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</si>
  <si>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</si>
  <si>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</si>
  <si>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</si>
  <si>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</si>
  <si>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</si>
  <si>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</si>
  <si>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</si>
  <si>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</si>
  <si>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</si>
  <si>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</si>
  <si>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</si>
  <si>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</si>
  <si>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</si>
  <si>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</si>
  <si>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</si>
  <si>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</si>
  <si>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</si>
  <si>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</si>
  <si>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</si>
  <si>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</si>
  <si>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</si>
  <si>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</si>
  <si>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</si>
  <si>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</si>
  <si>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</si>
  <si>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</si>
  <si>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</si>
  <si>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</si>
  <si>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</si>
  <si>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</si>
  <si>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</si>
  <si>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</si>
  <si>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</si>
  <si>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</si>
  <si>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</si>
  <si>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</si>
  <si>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</si>
  <si>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</si>
  <si>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</si>
  <si>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</si>
  <si>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</si>
  <si>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</si>
  <si>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</si>
  <si>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</si>
  <si>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</si>
  <si>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</si>
  <si>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</si>
  <si>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</si>
  <si>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</si>
  <si>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</si>
  <si>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</si>
  <si>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</si>
  <si>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</si>
  <si>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</si>
  <si>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</si>
  <si>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</si>
  <si>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</si>
  <si>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</si>
  <si>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</si>
  <si>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</si>
  <si>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</si>
  <si>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</si>
  <si>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</si>
  <si>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</si>
  <si>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</si>
  <si>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</si>
  <si>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</si>
  <si>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</si>
  <si>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</si>
  <si>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</si>
  <si>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</si>
  <si>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</si>
  <si>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</si>
  <si>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</si>
  <si>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</si>
  <si>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</si>
  <si>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</si>
  <si>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</si>
  <si>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</si>
  <si>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</si>
  <si>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</si>
  <si>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</si>
  <si>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</si>
  <si>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</si>
  <si>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</si>
  <si>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</si>
  <si>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</si>
  <si>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</si>
  <si>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</si>
  <si>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</si>
  <si>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</si>
  <si>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</si>
  <si>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</si>
  <si>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</si>
  <si>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</si>
  <si>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</si>
  <si>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</si>
  <si>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</si>
  <si>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</si>
  <si>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</si>
  <si>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</si>
  <si>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</si>
  <si>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</si>
  <si>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</si>
  <si>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</si>
  <si>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</si>
  <si>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</si>
  <si>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</si>
  <si>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</si>
  <si>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</si>
  <si>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</si>
  <si>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</si>
  <si>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</si>
  <si>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</si>
  <si>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</si>
  <si>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</si>
  <si>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</si>
  <si>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</si>
  <si>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</si>
  <si>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</si>
  <si>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</si>
  <si>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</si>
  <si>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</si>
  <si>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</si>
  <si>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</si>
  <si>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</si>
  <si>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</si>
  <si>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</si>
  <si>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</si>
  <si>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</si>
  <si>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</si>
  <si>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</si>
  <si>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</si>
  <si>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</si>
  <si>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</si>
  <si>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</si>
  <si>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</si>
  <si>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</si>
  <si>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</si>
  <si>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</si>
  <si>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</si>
  <si>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</si>
  <si>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</si>
  <si>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</si>
  <si>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</si>
  <si>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</si>
  <si>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</si>
  <si>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</si>
  <si>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</si>
  <si>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</si>
  <si>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</si>
  <si>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</si>
  <si>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</si>
  <si>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</si>
  <si>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</si>
  <si>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</si>
  <si>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</si>
  <si>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</si>
  <si>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</si>
  <si>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</si>
  <si>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</si>
  <si>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</si>
  <si>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</si>
  <si>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</si>
  <si>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</si>
  <si>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</si>
  <si>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</si>
  <si>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</si>
  <si>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</si>
  <si>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</si>
  <si>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</si>
  <si>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</si>
  <si>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</si>
  <si>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</si>
  <si>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</si>
  <si>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</si>
  <si>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</si>
  <si>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</si>
  <si>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</si>
  <si>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</si>
  <si>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</si>
  <si>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</si>
  <si>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</si>
  <si>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</si>
  <si>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</si>
  <si>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</si>
  <si>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</si>
  <si>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</si>
  <si>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</si>
  <si>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</si>
  <si>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</si>
  <si>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</si>
  <si>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</si>
  <si>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</si>
  <si>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</si>
  <si>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</si>
  <si>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</si>
  <si>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</si>
  <si>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</si>
  <si>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</si>
  <si>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</si>
  <si>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</si>
  <si>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</si>
  <si>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</si>
  <si>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</si>
  <si>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</si>
  <si>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</si>
  <si>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</si>
  <si>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</si>
  <si>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</si>
  <si>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</si>
  <si>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</si>
  <si>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</si>
  <si>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</si>
  <si>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</si>
  <si>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</si>
  <si>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</si>
  <si>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</si>
  <si>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</si>
  <si>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</si>
  <si>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</si>
  <si>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</si>
  <si>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</si>
  <si>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</si>
  <si>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</si>
  <si>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</si>
  <si>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</si>
  <si>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</si>
  <si>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</si>
  <si>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</si>
  <si>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</si>
  <si>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</si>
  <si>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</si>
  <si>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</si>
  <si>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</si>
  <si>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</si>
  <si>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</si>
  <si>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</si>
  <si>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</si>
  <si>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</si>
  <si>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</si>
  <si>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</si>
  <si>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</si>
  <si>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</si>
  <si>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</si>
  <si>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</si>
  <si>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</si>
  <si>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</si>
  <si>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</si>
  <si>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</si>
  <si>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</si>
  <si>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</si>
  <si>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</si>
  <si>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</si>
  <si>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</si>
  <si>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</si>
  <si>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</si>
  <si>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</si>
  <si>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</si>
  <si>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</si>
  <si>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</si>
  <si>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</si>
  <si>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</si>
  <si>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</si>
  <si>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</si>
  <si>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</si>
  <si>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</si>
  <si>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</si>
  <si>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</si>
  <si>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</si>
  <si>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</si>
  <si>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</si>
  <si>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</si>
  <si>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</si>
  <si>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</si>
  <si>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</si>
  <si>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</si>
  <si>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</si>
  <si>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</si>
  <si>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</si>
  <si>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</si>
  <si>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</si>
  <si>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</si>
  <si>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</si>
  <si>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</si>
  <si>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</si>
  <si>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</si>
  <si>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</si>
  <si>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</si>
  <si>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</si>
  <si>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</si>
  <si>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</si>
  <si>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</si>
  <si>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</si>
  <si>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</si>
  <si>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</si>
  <si>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</si>
  <si>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</si>
  <si>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</si>
  <si>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</si>
  <si>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</si>
  <si>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</si>
  <si>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</si>
  <si>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</si>
  <si>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</si>
  <si>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</si>
  <si>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</si>
  <si>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</si>
  <si>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</si>
  <si>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</si>
  <si>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</si>
  <si>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</si>
  <si>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</si>
  <si>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</si>
  <si>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</si>
  <si>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</si>
  <si>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</si>
  <si>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</si>
  <si>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</si>
  <si>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</si>
  <si>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</si>
  <si>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</si>
  <si>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</si>
  <si>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</si>
  <si>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</si>
  <si>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</si>
  <si>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</si>
  <si>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</si>
  <si>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</si>
  <si>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</si>
  <si>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</si>
  <si>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</si>
  <si>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</si>
  <si>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</si>
  <si>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</si>
  <si>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</si>
  <si>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</si>
  <si>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</si>
  <si>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</si>
  <si>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</si>
  <si>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</si>
  <si>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</si>
  <si>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</si>
  <si>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</si>
  <si>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</si>
  <si>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</si>
  <si>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</si>
  <si>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</si>
  <si>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</si>
  <si>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</si>
  <si>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</si>
  <si>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</si>
  <si>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</si>
  <si>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</si>
  <si>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</si>
  <si>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</si>
  <si>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</si>
  <si>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</si>
  <si>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</si>
  <si>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</si>
  <si>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</si>
  <si>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</si>
  <si>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</si>
  <si>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</si>
  <si>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</si>
  <si>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</si>
  <si>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</si>
  <si>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</si>
  <si>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</si>
  <si>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</si>
  <si>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</si>
  <si>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</si>
  <si>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</si>
  <si>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</si>
  <si>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</si>
  <si>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</si>
  <si>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</si>
  <si>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</si>
  <si>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</si>
  <si>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</si>
  <si>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</si>
  <si>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</si>
  <si>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</si>
  <si>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</si>
  <si>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</si>
  <si>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</si>
  <si>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</si>
  <si>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</si>
  <si>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</si>
  <si>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</si>
  <si>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</si>
  <si>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</si>
  <si>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</si>
  <si>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</si>
  <si>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</si>
  <si>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</si>
  <si>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</si>
  <si>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</si>
  <si>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</si>
  <si>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</si>
  <si>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</si>
  <si>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</si>
  <si>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</si>
  <si>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</si>
  <si>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</si>
  <si>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</si>
  <si>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</si>
  <si>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</si>
  <si>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</si>
  <si>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</si>
  <si>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</si>
  <si>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</si>
  <si>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</si>
  <si>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</si>
  <si>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</si>
  <si>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</si>
  <si>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</si>
  <si>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</si>
  <si>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</si>
  <si>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</si>
  <si>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</si>
  <si>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</si>
  <si>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</si>
  <si>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</si>
  <si>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</si>
  <si>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</si>
  <si>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</si>
  <si>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</si>
  <si>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</si>
  <si>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</si>
  <si>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</si>
  <si>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</si>
  <si>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</si>
  <si>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</si>
  <si>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</si>
  <si>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</si>
  <si>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</si>
  <si>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</si>
  <si>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</si>
  <si>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</si>
  <si>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</si>
  <si>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</si>
  <si>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</si>
  <si>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</si>
  <si>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</si>
  <si>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</si>
  <si>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</si>
  <si>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</si>
  <si>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</si>
  <si>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</si>
  <si>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</si>
  <si>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</si>
  <si>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</si>
  <si>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</si>
  <si>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</si>
  <si>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</si>
  <si>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</si>
  <si>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</si>
  <si>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</si>
  <si>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</si>
  <si>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</si>
  <si>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</si>
  <si>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</si>
  <si>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</si>
  <si>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</si>
  <si>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</si>
  <si>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</si>
  <si>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</si>
  <si>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</si>
  <si>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</si>
  <si>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</si>
  <si>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</si>
  <si>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</si>
  <si>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</si>
  <si>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</si>
  <si>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</si>
  <si>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</si>
  <si>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</si>
  <si>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</si>
  <si>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</si>
  <si>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</si>
  <si>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</si>
  <si>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</si>
  <si>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</si>
  <si>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</si>
  <si>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</si>
  <si>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</si>
  <si>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</si>
  <si>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</si>
  <si>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</si>
  <si>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</si>
  <si>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</si>
  <si>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</si>
  <si>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</si>
  <si>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</si>
  <si>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</si>
  <si>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</si>
  <si>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</si>
  <si>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</si>
  <si>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</si>
  <si>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</si>
  <si>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</si>
  <si>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</si>
  <si>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</si>
  <si>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</si>
  <si>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</si>
  <si>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</si>
  <si>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</si>
  <si>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</si>
  <si>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</si>
  <si>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</si>
  <si>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</si>
  <si>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</si>
  <si>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</si>
  <si>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</si>
  <si>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</si>
  <si>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</si>
  <si>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</si>
  <si>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</si>
  <si>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</si>
  <si>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</si>
  <si>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</si>
  <si>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</si>
  <si>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</si>
  <si>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</si>
  <si>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</si>
  <si>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</si>
  <si>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</si>
  <si>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</si>
  <si>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</si>
  <si>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</si>
  <si>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</si>
  <si>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</si>
  <si>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</si>
  <si>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</si>
  <si>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</si>
  <si>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</si>
  <si>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</si>
  <si>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</si>
  <si>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</si>
  <si>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</si>
  <si>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</si>
  <si>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</si>
  <si>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</si>
  <si>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</si>
  <si>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</si>
  <si>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</si>
  <si>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</si>
  <si>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</si>
  <si>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</si>
  <si>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</si>
  <si>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</si>
  <si>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</si>
  <si>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</si>
  <si>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</si>
  <si>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</si>
  <si>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</si>
  <si>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</si>
  <si>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</si>
  <si>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</si>
  <si>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</si>
  <si>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</si>
  <si>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</si>
  <si>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</si>
  <si>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</si>
  <si>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</si>
  <si>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</si>
  <si>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</si>
  <si>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</si>
  <si>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</si>
  <si>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</si>
  <si>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</si>
  <si>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</si>
  <si>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</si>
  <si>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</si>
  <si>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</si>
  <si>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</si>
  <si>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</si>
  <si>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</si>
  <si>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</si>
  <si>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</si>
  <si>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</si>
  <si>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</si>
  <si>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</si>
  <si>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</si>
  <si>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</si>
  <si>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</si>
  <si>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</si>
  <si>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</si>
  <si>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</si>
  <si>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</si>
  <si>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</si>
  <si>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</si>
  <si>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</si>
  <si>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</si>
  <si>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</si>
  <si>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</si>
  <si>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</si>
  <si>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</si>
  <si>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</si>
  <si>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</si>
  <si>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</si>
  <si>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</si>
  <si>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</si>
  <si>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</si>
  <si>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</si>
  <si>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</si>
  <si>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</si>
  <si>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</si>
  <si>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</si>
  <si>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</si>
  <si>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</si>
  <si>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</si>
  <si>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</si>
  <si>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</si>
  <si>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</si>
  <si>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</si>
  <si>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</si>
  <si>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</si>
  <si>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</si>
  <si>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</si>
  <si>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</si>
  <si>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</si>
  <si>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</si>
  <si>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</si>
  <si>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</si>
  <si>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</si>
  <si>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</si>
  <si>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</si>
  <si>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</si>
  <si>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</si>
  <si>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</si>
  <si>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</si>
  <si>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</si>
  <si>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</si>
  <si>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</si>
  <si>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</si>
  <si>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</si>
  <si>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</si>
  <si>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</si>
  <si>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</si>
  <si>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</si>
  <si>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</si>
  <si>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</si>
  <si>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</si>
  <si>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</si>
  <si>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</si>
  <si>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</si>
  <si>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</si>
  <si>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</si>
  <si>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</si>
  <si>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</si>
  <si>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</si>
  <si>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</si>
  <si>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</si>
  <si>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</si>
  <si>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</si>
  <si>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</si>
  <si>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</si>
  <si>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</si>
  <si>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</si>
  <si>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</si>
  <si>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</si>
  <si>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</si>
  <si>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</si>
  <si>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</si>
  <si>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</si>
  <si>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</si>
  <si>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</si>
  <si>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</si>
  <si>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</si>
  <si>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</si>
  <si>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</si>
  <si>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</si>
  <si>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</si>
  <si>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</si>
  <si>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</si>
  <si>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</si>
  <si>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</si>
  <si>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</si>
  <si>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</si>
  <si>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</si>
  <si>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</si>
  <si>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</si>
  <si>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</si>
  <si>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</si>
  <si>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</si>
  <si>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</si>
  <si>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</si>
  <si>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</si>
  <si>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</si>
  <si>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</si>
  <si>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</si>
  <si>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</si>
  <si>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</si>
  <si>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</si>
  <si>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</si>
  <si>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</si>
  <si>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</si>
  <si>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</si>
  <si>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</si>
  <si>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</si>
  <si>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</si>
  <si>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</si>
  <si>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</si>
  <si>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</si>
  <si>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</si>
  <si>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</si>
  <si>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</si>
  <si>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</si>
  <si>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</si>
  <si>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</si>
  <si>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</si>
  <si>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</si>
  <si>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</si>
  <si>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</si>
  <si>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</si>
  <si>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</si>
  <si>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</si>
  <si>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</si>
  <si>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</si>
  <si>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</si>
  <si>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</si>
  <si>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</si>
  <si>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</si>
  <si>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</si>
  <si>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</si>
  <si>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</si>
  <si>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</si>
  <si>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</si>
  <si>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</si>
  <si>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</si>
  <si>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</si>
  <si>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</si>
  <si>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</si>
  <si>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</si>
  <si>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</si>
  <si>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</si>
  <si>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</si>
  <si>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</si>
  <si>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</si>
  <si>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</si>
  <si>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</si>
  <si>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</si>
  <si>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</si>
  <si>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</si>
  <si>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</si>
  <si>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</si>
  <si>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</si>
  <si>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</si>
  <si>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</si>
  <si>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</si>
  <si>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</si>
  <si>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</si>
  <si>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</si>
  <si>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</si>
  <si>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</si>
  <si>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</si>
  <si>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</si>
  <si>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</si>
  <si>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</si>
  <si>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</si>
  <si>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</si>
  <si>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</si>
  <si>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</si>
  <si>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</si>
  <si>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</si>
  <si>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</si>
  <si>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</si>
  <si>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</si>
  <si>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</si>
  <si>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</si>
  <si>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</si>
  <si>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</si>
  <si>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</si>
  <si>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</si>
  <si>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</si>
  <si>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</si>
  <si>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</si>
  <si>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</si>
  <si>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</si>
  <si>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</si>
  <si>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</si>
  <si>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</si>
  <si>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</si>
  <si>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</si>
  <si>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</si>
  <si>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</si>
  <si>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</si>
  <si>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</si>
  <si>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</si>
  <si>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</si>
  <si>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</si>
  <si>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</si>
  <si>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</si>
  <si>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</si>
  <si>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</si>
  <si>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</si>
  <si>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</si>
  <si>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</si>
  <si>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</si>
  <si>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</si>
  <si>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</si>
  <si>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</si>
  <si>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</si>
  <si>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</si>
  <si>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</si>
  <si>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</si>
  <si>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</si>
  <si>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</si>
  <si>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</si>
  <si>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</si>
  <si>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</si>
  <si>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</si>
  <si>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</si>
  <si>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</si>
  <si>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</si>
  <si>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</si>
  <si>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</si>
  <si>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</si>
  <si>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</si>
  <si>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</si>
  <si>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</si>
  <si>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</si>
  <si>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</si>
  <si>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</si>
  <si>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</si>
  <si>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</si>
  <si>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</si>
  <si>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</si>
  <si>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</si>
  <si>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</si>
  <si>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</si>
  <si>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</si>
  <si>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</si>
  <si>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</si>
  <si>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</si>
  <si>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</si>
  <si>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</si>
  <si>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</si>
  <si>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</si>
  <si>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</si>
  <si>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</si>
  <si>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</si>
  <si>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</si>
  <si>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</si>
  <si>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</si>
  <si>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</si>
  <si>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</si>
  <si>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</si>
  <si>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</si>
  <si>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</si>
  <si>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</si>
  <si>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</si>
  <si>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</si>
  <si>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</si>
  <si>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</si>
  <si>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</si>
  <si>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</si>
  <si>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</si>
  <si>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</si>
  <si>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</si>
  <si>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</si>
  <si>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</si>
  <si>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</si>
  <si>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</si>
  <si>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</si>
  <si>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</si>
  <si>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</si>
  <si>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</si>
  <si>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</si>
  <si>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</si>
  <si>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</si>
  <si>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</si>
  <si>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</si>
  <si>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</si>
  <si>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</si>
  <si>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</si>
  <si>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</si>
  <si>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</si>
  <si>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</si>
  <si>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</si>
  <si>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</si>
  <si>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</si>
  <si>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</si>
  <si>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</si>
  <si>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</si>
  <si>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</si>
  <si>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</si>
  <si>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</si>
  <si>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</si>
  <si>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</si>
  <si>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</si>
  <si>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</si>
  <si>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</si>
  <si>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</si>
  <si>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</si>
  <si>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</si>
  <si>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</si>
  <si>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</si>
  <si>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</si>
  <si>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</si>
  <si>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</si>
  <si>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</si>
  <si>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</si>
  <si>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</si>
  <si>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</si>
  <si>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</si>
  <si>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</si>
  <si>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</si>
  <si>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</si>
  <si>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</si>
  <si>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</si>
  <si>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</si>
  <si>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</si>
  <si>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</si>
  <si>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</si>
  <si>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</si>
  <si>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</si>
  <si>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</si>
  <si>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</si>
  <si>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</si>
  <si>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</si>
  <si>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</si>
  <si>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</si>
  <si>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</si>
  <si>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</si>
  <si>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</si>
  <si>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</si>
  <si>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</si>
  <si>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</si>
  <si>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</si>
  <si>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</si>
  <si>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</si>
  <si>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</si>
  <si>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</si>
  <si>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</si>
  <si>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</si>
  <si>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</si>
  <si>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</si>
  <si>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</si>
  <si>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</si>
  <si>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</si>
  <si>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</si>
  <si>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</si>
  <si>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</si>
  <si>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</si>
  <si>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</si>
  <si>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</si>
  <si>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</si>
  <si>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</si>
  <si>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</si>
  <si>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</si>
  <si>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</si>
  <si>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</si>
  <si>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</si>
  <si>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</si>
  <si>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</si>
  <si>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</si>
  <si>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</si>
  <si>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</si>
  <si>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</si>
  <si>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</si>
  <si>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</si>
  <si>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</si>
  <si>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</si>
  <si>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</si>
  <si>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</si>
  <si>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</si>
  <si>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</si>
  <si>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</si>
  <si>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</si>
  <si>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</si>
  <si>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</si>
  <si>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</si>
  <si>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</si>
  <si>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</si>
  <si>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</si>
  <si>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</si>
  <si>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</si>
  <si>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</si>
  <si>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</si>
  <si>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</si>
  <si>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</si>
  <si>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</si>
  <si>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</si>
  <si>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</si>
  <si>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</si>
  <si>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</si>
  <si>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</si>
  <si>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</si>
  <si>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</si>
  <si>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</si>
  <si>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</si>
  <si>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</si>
  <si>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</si>
  <si>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</si>
  <si>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</si>
  <si>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</si>
  <si>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</si>
  <si>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</si>
  <si>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</si>
  <si>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</si>
  <si>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</si>
  <si>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</si>
  <si>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</si>
  <si>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</si>
  <si>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</si>
  <si>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</si>
  <si>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</si>
  <si>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</si>
  <si>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</si>
  <si>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</si>
  <si>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</si>
  <si>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</si>
  <si>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</si>
  <si>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</si>
  <si>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</si>
  <si>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</si>
  <si>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</si>
  <si>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</si>
  <si>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</si>
  <si>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</si>
  <si>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</si>
  <si>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</si>
  <si>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</si>
  <si>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</si>
  <si>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</si>
  <si>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</si>
  <si>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</si>
  <si>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</si>
  <si>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</si>
  <si>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</si>
  <si>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</si>
  <si>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</si>
  <si>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</si>
  <si>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</si>
  <si>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</si>
  <si>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</si>
  <si>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</si>
  <si>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</si>
  <si>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</si>
  <si>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</si>
  <si>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</si>
  <si>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</si>
  <si>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</si>
  <si>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</si>
  <si>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</si>
  <si>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</si>
  <si>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</si>
  <si>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</si>
  <si>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</si>
  <si>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</si>
  <si>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</si>
  <si>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</si>
  <si>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</si>
  <si>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</si>
  <si>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</si>
  <si>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</si>
  <si>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</si>
  <si>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</si>
  <si>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</si>
  <si>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</si>
  <si>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</si>
  <si>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</si>
  <si>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</si>
  <si>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</si>
  <si>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</si>
  <si>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</si>
  <si>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</si>
  <si>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</si>
  <si>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</si>
  <si>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</si>
  <si>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</si>
  <si>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</si>
  <si>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</si>
  <si>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</si>
  <si>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</si>
  <si>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</si>
  <si>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</si>
  <si>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</si>
  <si>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</si>
  <si>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</si>
  <si>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</si>
  <si>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</si>
  <si>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</si>
  <si>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</si>
  <si>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</si>
  <si>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</si>
  <si>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</si>
  <si>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</si>
  <si>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</si>
  <si>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</si>
  <si>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</si>
  <si>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</si>
  <si>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</si>
  <si>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</si>
  <si>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</si>
  <si>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</si>
  <si>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</si>
  <si>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</si>
  <si>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</si>
  <si>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</si>
  <si>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</si>
  <si>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</si>
  <si>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</si>
  <si>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</si>
  <si>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</si>
  <si>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</si>
  <si>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</si>
  <si>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</si>
  <si>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</si>
  <si>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</si>
  <si>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</si>
  <si>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</si>
  <si>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</si>
  <si>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</si>
  <si>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</si>
  <si>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</si>
  <si>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</si>
  <si>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</si>
  <si>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</si>
  <si>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</si>
  <si>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</si>
  <si>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</si>
  <si>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</si>
  <si>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</si>
  <si>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</si>
  <si>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</si>
  <si>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</si>
  <si>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</si>
  <si>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</si>
  <si>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</si>
  <si>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</si>
  <si>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</si>
  <si>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</si>
  <si>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</si>
  <si>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</si>
  <si>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</si>
  <si>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</si>
  <si>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</si>
  <si>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</si>
  <si>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</si>
  <si>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</si>
  <si>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</si>
  <si>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</si>
  <si>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</si>
  <si>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</si>
  <si>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</si>
  <si>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</si>
  <si>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</si>
  <si>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</si>
  <si>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</si>
  <si>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</si>
  <si>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</si>
  <si>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</si>
  <si>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</si>
  <si>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</si>
  <si>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</si>
  <si>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</si>
  <si>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</si>
  <si>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</si>
  <si>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</si>
  <si>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</si>
  <si>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</si>
  <si>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</si>
  <si>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</si>
  <si>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</si>
  <si>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</si>
  <si>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</si>
  <si>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</si>
  <si>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</si>
  <si>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</si>
  <si>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</si>
  <si>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</si>
  <si>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</si>
  <si>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</si>
  <si>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</si>
  <si>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</si>
  <si>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</si>
  <si>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</si>
  <si>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</si>
  <si>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</si>
  <si>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</si>
  <si>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</si>
  <si>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</si>
  <si>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</si>
  <si>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</si>
  <si>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</si>
  <si>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</si>
  <si>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</si>
  <si>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</si>
  <si>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</si>
  <si>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</si>
  <si>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</si>
  <si>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</si>
  <si>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</si>
  <si>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</si>
  <si>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</si>
  <si>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</si>
  <si>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</si>
  <si>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</si>
  <si>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</si>
  <si>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</si>
  <si>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</si>
  <si>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</si>
  <si>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</si>
  <si>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</si>
  <si>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</si>
  <si>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</si>
  <si>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</si>
  <si>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</si>
  <si>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</si>
  <si>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</si>
  <si>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</si>
  <si>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</si>
  <si>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</si>
  <si>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</si>
  <si>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</si>
  <si>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</si>
  <si>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</si>
  <si>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</si>
  <si>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</si>
  <si>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</si>
  <si>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</si>
  <si>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</si>
  <si>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</si>
  <si>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</si>
  <si>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</si>
  <si>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</si>
  <si>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</si>
  <si>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</si>
  <si>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</si>
  <si>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</si>
  <si>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</si>
  <si>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</si>
  <si>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</si>
  <si>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</si>
  <si>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</si>
  <si>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</si>
  <si>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</si>
  <si>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</si>
  <si>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</si>
  <si>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</si>
  <si>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</si>
  <si>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</si>
  <si>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</si>
  <si>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</si>
  <si>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</si>
  <si>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</si>
  <si>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</si>
  <si>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</si>
  <si>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</si>
  <si>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</si>
  <si>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</si>
  <si>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</si>
  <si>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</si>
  <si>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</si>
  <si>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</si>
  <si>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</si>
  <si>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</si>
  <si>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</si>
  <si>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</si>
  <si>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</si>
  <si>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</si>
  <si>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</si>
  <si>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</si>
  <si>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</si>
  <si>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</si>
  <si>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</si>
  <si>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</si>
  <si>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</si>
  <si>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</si>
  <si>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</si>
  <si>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</si>
  <si>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</si>
  <si>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</si>
  <si>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</si>
  <si>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</si>
  <si>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</si>
  <si>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</si>
  <si>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</si>
  <si>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</si>
  <si>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</si>
  <si>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</si>
  <si>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</si>
  <si>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</si>
  <si>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</si>
  <si>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</si>
  <si>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</si>
  <si>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</si>
  <si>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</si>
  <si>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</si>
  <si>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</si>
  <si>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</si>
  <si>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</si>
  <si>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</si>
  <si>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</si>
  <si>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</si>
  <si>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</si>
  <si>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</si>
  <si>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</si>
  <si>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</si>
  <si>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</si>
  <si>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</si>
  <si>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</si>
  <si>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</si>
  <si>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</si>
  <si>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</si>
  <si>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</si>
  <si>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</si>
  <si>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</si>
  <si>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</si>
  <si>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</si>
  <si>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</si>
  <si>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</si>
  <si>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</si>
  <si>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</si>
  <si>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</si>
  <si>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</si>
  <si>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</si>
  <si>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</si>
  <si>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</si>
  <si>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</si>
  <si>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</si>
  <si>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</si>
  <si>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</si>
  <si>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</si>
  <si>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</si>
  <si>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</si>
  <si>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</si>
  <si>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</si>
  <si>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</si>
  <si>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</si>
  <si>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</si>
  <si>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</si>
  <si>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</si>
  <si>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</si>
  <si>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</si>
  <si>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</si>
  <si>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</si>
  <si>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</si>
  <si>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</si>
  <si>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</si>
  <si>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</si>
  <si>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</si>
  <si>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</si>
  <si>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</si>
  <si>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</si>
  <si>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</si>
  <si>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</si>
  <si>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</si>
  <si>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</si>
  <si>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</si>
  <si>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</si>
  <si>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</si>
  <si>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</si>
  <si>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</si>
  <si>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</si>
  <si>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</si>
  <si>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</si>
  <si>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</si>
  <si>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</si>
  <si>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</si>
  <si>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</si>
  <si>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</si>
  <si>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</si>
  <si>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</si>
  <si>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</si>
  <si>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</si>
  <si>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</si>
  <si>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</si>
  <si>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</si>
  <si>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</si>
  <si>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</si>
  <si>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</si>
  <si>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</si>
  <si>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</si>
  <si>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</si>
  <si>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</si>
  <si>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</si>
  <si>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</si>
  <si>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</si>
  <si>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</si>
  <si>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</si>
  <si>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</si>
  <si>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</si>
  <si>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</si>
  <si>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</si>
  <si>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</si>
  <si>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</si>
  <si>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</si>
  <si>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</si>
  <si>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</si>
  <si>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</si>
  <si>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</si>
  <si>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</si>
  <si>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</si>
  <si>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</si>
  <si>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</si>
  <si>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</si>
  <si>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</si>
  <si>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</si>
  <si>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</si>
  <si>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</si>
  <si>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</si>
  <si>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</si>
  <si>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</si>
  <si>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</si>
  <si>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</si>
  <si>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</si>
  <si>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</si>
  <si>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</si>
  <si>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</si>
  <si>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</si>
  <si>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</si>
  <si>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</si>
  <si>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</si>
  <si>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</si>
  <si>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</si>
  <si>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</si>
  <si>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</si>
  <si>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</si>
  <si>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</si>
  <si>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</si>
  <si>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</si>
  <si>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</si>
  <si>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</si>
  <si>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</si>
  <si>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</si>
  <si>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</si>
  <si>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</si>
  <si>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</si>
  <si>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</si>
  <si>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</si>
  <si>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</si>
  <si>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</si>
  <si>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</si>
  <si>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</si>
  <si>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</si>
  <si>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</si>
  <si>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</si>
  <si>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</si>
  <si>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</si>
  <si>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</si>
  <si>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</si>
  <si>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</si>
  <si>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</si>
  <si>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</si>
  <si>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</si>
  <si>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</si>
  <si>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</si>
  <si>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</si>
  <si>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</si>
  <si>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</si>
  <si>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</si>
  <si>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</si>
  <si>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</si>
  <si>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</si>
  <si>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</si>
  <si>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</si>
  <si>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</si>
  <si>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</si>
  <si>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</si>
  <si>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</si>
  <si>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</si>
  <si>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</si>
  <si>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</si>
  <si>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</si>
  <si>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</si>
  <si>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</si>
  <si>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</si>
  <si>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</si>
  <si>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</si>
  <si>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</si>
  <si>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</si>
  <si>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</si>
  <si>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</si>
  <si>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</si>
  <si>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</si>
  <si>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</si>
  <si>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</si>
  <si>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</si>
  <si>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</si>
  <si>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</si>
  <si>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</si>
  <si>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</si>
  <si>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</si>
  <si>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</si>
  <si>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</si>
  <si>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</si>
  <si>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</si>
  <si>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</si>
  <si>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</si>
  <si>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</si>
  <si>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</si>
  <si>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</si>
  <si>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</si>
  <si>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</si>
  <si>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</si>
  <si>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</si>
  <si>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</si>
  <si>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</si>
  <si>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</si>
  <si>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</si>
  <si>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</si>
  <si>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</si>
  <si>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</si>
  <si>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</si>
  <si>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</si>
  <si>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</si>
  <si>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</si>
  <si>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</si>
  <si>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</si>
  <si>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</si>
  <si>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</si>
  <si>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</si>
  <si>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</si>
  <si>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</si>
  <si>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</si>
  <si>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</si>
  <si>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</si>
  <si>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</si>
  <si>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</si>
  <si>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</si>
  <si>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</si>
  <si>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</si>
  <si>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</si>
  <si>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</si>
  <si>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</si>
  <si>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</si>
  <si>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</si>
  <si>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</si>
  <si>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</si>
  <si>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</si>
  <si>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</si>
  <si>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</si>
  <si>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</si>
  <si>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</si>
  <si>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</si>
  <si>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</si>
  <si>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</si>
  <si>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</si>
  <si>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</si>
  <si>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</si>
  <si>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</si>
  <si>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</si>
  <si>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</si>
  <si>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</si>
  <si>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</si>
  <si>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</si>
  <si>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</si>
  <si>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</si>
  <si>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</si>
  <si>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</si>
  <si>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</si>
  <si>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</si>
  <si>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</si>
  <si>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</si>
  <si>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</si>
  <si>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</si>
  <si>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</si>
  <si>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</si>
  <si>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</si>
  <si>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</si>
  <si>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</si>
  <si>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</si>
  <si>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</si>
  <si>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</si>
  <si>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</si>
  <si>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</si>
  <si>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</si>
  <si>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</si>
  <si>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</si>
  <si>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</si>
  <si>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</si>
  <si>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</si>
  <si>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</si>
  <si>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</si>
  <si>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</si>
  <si>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</si>
  <si>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</si>
  <si>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</si>
  <si>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</si>
  <si>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</si>
  <si>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</si>
  <si>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</si>
  <si>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</si>
  <si>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</si>
  <si>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</si>
  <si>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</si>
  <si>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</si>
  <si>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</si>
  <si>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</si>
  <si>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</si>
  <si>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</si>
  <si>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</si>
  <si>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</si>
  <si>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</si>
  <si>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</si>
  <si>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</si>
  <si>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</si>
  <si>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</si>
  <si>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</si>
  <si>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</si>
  <si>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</si>
  <si>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</si>
  <si>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</si>
  <si>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</si>
  <si>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</si>
  <si>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</si>
  <si>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</si>
  <si>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</si>
  <si>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</si>
  <si>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</si>
  <si>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</si>
  <si>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</si>
  <si>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</si>
  <si>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</si>
  <si>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</si>
  <si>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</si>
  <si>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</si>
  <si>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</si>
  <si>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</si>
  <si>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</si>
  <si>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</si>
  <si>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</si>
  <si>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</si>
  <si>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</si>
  <si>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</si>
  <si>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</si>
  <si>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</si>
  <si>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</si>
  <si>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</si>
  <si>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</si>
  <si>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</si>
  <si>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</si>
  <si>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</si>
  <si>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</si>
  <si>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</si>
  <si>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</si>
  <si>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</si>
  <si>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</si>
  <si>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</si>
  <si>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</si>
  <si>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</si>
  <si>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</si>
  <si>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</si>
  <si>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</si>
  <si>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</si>
  <si>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</si>
  <si>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</si>
  <si>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</si>
  <si>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</si>
  <si>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</si>
  <si>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</si>
  <si>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</si>
  <si>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</si>
  <si>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</si>
  <si>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</si>
  <si>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</si>
  <si>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</si>
  <si>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</si>
  <si>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</si>
  <si>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</si>
  <si>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</si>
  <si>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</si>
  <si>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</si>
  <si>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</si>
  <si>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</si>
  <si>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</si>
  <si>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</si>
  <si>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</si>
  <si>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</si>
  <si>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</si>
  <si>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</si>
  <si>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</si>
  <si>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</si>
  <si>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</si>
  <si>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</si>
  <si>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</si>
  <si>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</si>
  <si>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</si>
  <si>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</si>
  <si>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</si>
  <si>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</si>
  <si>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</si>
  <si>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</si>
  <si>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</si>
  <si>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</si>
  <si>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</si>
  <si>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</si>
  <si>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</si>
  <si>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</si>
  <si>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</si>
  <si>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</si>
  <si>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</si>
  <si>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</si>
  <si>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</si>
  <si>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</si>
  <si>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</si>
  <si>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</si>
  <si>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</si>
  <si>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</si>
  <si>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</si>
  <si>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</si>
  <si>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</si>
  <si>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</si>
  <si>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</si>
  <si>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</si>
  <si>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</si>
  <si>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</si>
  <si>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</si>
  <si>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</si>
  <si>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</si>
  <si>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</si>
  <si>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</si>
  <si>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</si>
  <si>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</si>
  <si>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</si>
  <si>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</si>
  <si>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</si>
  <si>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</si>
  <si>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</si>
  <si>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</si>
  <si>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</si>
  <si>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</si>
  <si>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</si>
  <si>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</si>
  <si>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</si>
  <si>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</si>
  <si>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</si>
  <si>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</si>
  <si>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</si>
  <si>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</si>
  <si>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</si>
  <si>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</si>
  <si>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</si>
  <si>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</si>
  <si>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</si>
  <si>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</si>
  <si>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</si>
  <si>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</si>
  <si>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</si>
  <si>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</si>
  <si>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</si>
  <si>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</si>
  <si>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</si>
  <si>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</si>
  <si>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</si>
  <si>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</si>
  <si>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</si>
  <si>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</si>
  <si>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</si>
  <si>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</si>
  <si>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</si>
  <si>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</si>
  <si>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</si>
  <si>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</si>
  <si>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</si>
  <si>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</si>
  <si>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</si>
  <si>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</si>
  <si>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</si>
  <si>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</si>
  <si>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</si>
  <si>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</si>
  <si>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</si>
  <si>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</si>
  <si>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</si>
  <si>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</si>
  <si>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</si>
  <si>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</si>
  <si>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</si>
  <si>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</si>
  <si>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</si>
  <si>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</si>
  <si>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</si>
  <si>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</si>
  <si>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</si>
  <si>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</si>
  <si>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</si>
  <si>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</si>
  <si>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</si>
  <si>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</si>
  <si>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</si>
  <si>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</si>
  <si>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</si>
  <si>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</si>
  <si>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</si>
  <si>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</si>
  <si>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</si>
  <si>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</si>
  <si>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</si>
  <si>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</si>
  <si>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</si>
  <si>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</si>
  <si>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</si>
  <si>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</si>
  <si>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</si>
  <si>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</si>
  <si>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</si>
  <si>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</si>
  <si>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</si>
  <si>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</si>
  <si>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</si>
  <si>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</si>
  <si>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</si>
  <si>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</si>
  <si>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</si>
  <si>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</si>
  <si>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</si>
  <si>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</si>
  <si>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</si>
  <si>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</si>
  <si>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</si>
  <si>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</si>
  <si>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</si>
  <si>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</si>
  <si>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</si>
  <si>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</si>
  <si>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</si>
  <si>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</si>
  <si>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</si>
  <si>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</si>
  <si>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</si>
  <si>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</si>
  <si>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</si>
  <si>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</si>
  <si>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</si>
  <si>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</si>
  <si>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</si>
  <si>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</si>
  <si>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</si>
  <si>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</si>
  <si>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</si>
  <si>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</si>
  <si>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</si>
  <si>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</si>
  <si>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</si>
  <si>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</si>
  <si>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</si>
  <si>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</si>
  <si>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</si>
  <si>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</si>
  <si>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</si>
  <si>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</si>
  <si>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</si>
  <si>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</si>
  <si>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</si>
  <si>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</si>
  <si>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</si>
  <si>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</si>
  <si>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</si>
  <si>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</si>
  <si>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</si>
  <si>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</si>
  <si>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</si>
  <si>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</si>
  <si>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</si>
  <si>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</si>
  <si>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</si>
  <si>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</si>
  <si>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</si>
  <si>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</si>
  <si>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</si>
  <si>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</si>
  <si>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</si>
  <si>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</si>
  <si>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</si>
  <si>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</si>
  <si>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</si>
  <si>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</si>
  <si>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</si>
  <si>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</si>
  <si>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</si>
  <si>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</si>
  <si>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</si>
  <si>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</si>
  <si>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</si>
  <si>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</si>
  <si>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</si>
  <si>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</si>
  <si>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</si>
  <si>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</si>
  <si>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</si>
  <si>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</si>
  <si>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</si>
  <si>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</si>
  <si>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</si>
  <si>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</si>
  <si>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</si>
  <si>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</si>
  <si>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</si>
  <si>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</si>
  <si>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</si>
  <si>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</si>
  <si>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</si>
  <si>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</si>
  <si>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</si>
  <si>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</si>
  <si>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</si>
  <si>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</si>
  <si>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</si>
  <si>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</si>
  <si>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</si>
  <si>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</si>
  <si>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</si>
  <si>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</si>
  <si>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</si>
  <si>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</si>
  <si>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</si>
  <si>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</si>
  <si>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</si>
  <si>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</si>
  <si>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</si>
  <si>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</si>
  <si>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</si>
  <si>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</si>
  <si>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</si>
  <si>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</si>
  <si>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</si>
  <si>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</si>
  <si>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</si>
  <si>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</si>
  <si>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</si>
  <si>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</si>
  <si>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</si>
  <si>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</si>
  <si>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</si>
  <si>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</si>
  <si>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</si>
  <si>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</si>
  <si>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</si>
  <si>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</si>
  <si>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</si>
  <si>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</si>
  <si>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</si>
  <si>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</si>
  <si>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</si>
  <si>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</si>
  <si>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</si>
  <si>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</si>
  <si>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</si>
  <si>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</si>
  <si>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</si>
  <si>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</si>
  <si>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</si>
  <si>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</si>
  <si>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</si>
  <si>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</si>
  <si>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</si>
  <si>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</si>
  <si>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</si>
  <si>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</si>
  <si>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</si>
  <si>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</si>
  <si>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</si>
  <si>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</si>
  <si>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</si>
  <si>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</si>
  <si>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</si>
  <si>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</si>
  <si>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</si>
  <si>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</si>
  <si>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</si>
  <si>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</si>
  <si>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</si>
  <si>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</si>
  <si>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</si>
  <si>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</si>
  <si>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</si>
  <si>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</si>
  <si>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</si>
  <si>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</si>
  <si>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</si>
  <si>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</si>
  <si>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</si>
  <si>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</si>
  <si>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</si>
  <si>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</si>
  <si>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</si>
  <si>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</si>
  <si>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</si>
  <si>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</si>
  <si>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</si>
  <si>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</si>
  <si>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</si>
  <si>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</si>
  <si>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</si>
  <si>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</si>
  <si>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</si>
  <si>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</si>
  <si>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</si>
  <si>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</si>
  <si>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</si>
  <si>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</si>
  <si>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</si>
  <si>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</si>
  <si>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</si>
  <si>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</si>
  <si>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</si>
  <si>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</si>
  <si>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</si>
  <si>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</si>
  <si>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</si>
  <si>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</si>
  <si>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</si>
  <si>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</si>
  <si>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</si>
  <si>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</si>
  <si>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</si>
  <si>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</si>
  <si>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</si>
  <si>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</si>
  <si>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</si>
  <si>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</si>
  <si>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</si>
  <si>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</si>
  <si>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</si>
  <si>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</si>
  <si>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</si>
  <si>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</si>
  <si>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</si>
  <si>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</si>
  <si>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</si>
  <si>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</si>
  <si>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</si>
  <si>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</si>
  <si>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</si>
  <si>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</si>
  <si>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</si>
  <si>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</si>
  <si>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</si>
  <si>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</si>
  <si>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</si>
  <si>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</si>
  <si>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</si>
  <si>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</si>
  <si>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</si>
  <si>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</si>
  <si>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</si>
  <si>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</si>
  <si>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</si>
  <si>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</si>
  <si>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</si>
  <si>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</si>
  <si>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</si>
  <si>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</si>
  <si>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</si>
  <si>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</si>
  <si>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</si>
  <si>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</si>
  <si>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</si>
  <si>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</si>
  <si>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</si>
  <si>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</si>
  <si>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</si>
  <si>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</si>
  <si>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</si>
  <si>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</si>
  <si>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</si>
  <si>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</si>
  <si>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</si>
  <si>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</si>
  <si>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</si>
  <si>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</si>
  <si>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</si>
  <si>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</si>
  <si>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</si>
  <si>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</si>
  <si>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</si>
  <si>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</si>
  <si>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</si>
  <si>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</si>
  <si>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</si>
  <si>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</si>
  <si>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</si>
  <si>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</si>
  <si>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</si>
  <si>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</si>
  <si>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</si>
  <si>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</si>
  <si>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</si>
  <si>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</si>
  <si>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</si>
  <si>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</si>
  <si>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</si>
  <si>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</si>
  <si>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</si>
  <si>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</si>
  <si>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</si>
  <si>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</si>
  <si>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</si>
  <si>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</si>
  <si>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</si>
  <si>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</si>
  <si>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</si>
  <si>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</si>
  <si>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</si>
  <si>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</si>
  <si>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</si>
  <si>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</si>
  <si>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</si>
  <si>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</si>
  <si>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</si>
  <si>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</si>
  <si>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</si>
  <si>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</si>
  <si>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</si>
  <si>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</si>
  <si>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</si>
  <si>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</si>
  <si>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</si>
  <si>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</si>
  <si>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</si>
  <si>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</si>
  <si>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</si>
  <si>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</si>
  <si>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</si>
  <si>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</si>
  <si>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</si>
  <si>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</si>
  <si>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</si>
  <si>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</si>
  <si>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</si>
  <si>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</si>
  <si>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</si>
  <si>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</si>
  <si>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</si>
  <si>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</si>
  <si>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</si>
  <si>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</si>
  <si>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</si>
  <si>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</si>
  <si>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</si>
  <si>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</si>
  <si>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</si>
  <si>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</si>
  <si>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</si>
  <si>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</si>
  <si>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</si>
  <si>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</si>
  <si>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</si>
  <si>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</si>
  <si>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</si>
  <si>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</si>
  <si>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</si>
  <si>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</si>
  <si>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</si>
  <si>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</si>
  <si>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</si>
  <si>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</si>
  <si>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</si>
  <si>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</si>
  <si>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</si>
  <si>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</si>
  <si>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</si>
  <si>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</si>
  <si>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</si>
  <si>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</si>
  <si>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</si>
  <si>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</si>
  <si>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</si>
  <si>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</si>
  <si>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</si>
  <si>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</si>
  <si>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</si>
  <si>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</si>
  <si>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</si>
  <si>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</si>
  <si>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</si>
  <si>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</si>
  <si>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</si>
  <si>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</si>
  <si>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</si>
  <si>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</si>
  <si>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</si>
  <si>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</si>
  <si>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</si>
  <si>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</si>
  <si>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</si>
  <si>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</si>
  <si>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</si>
  <si>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</si>
  <si>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</si>
  <si>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</si>
  <si>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</si>
  <si>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</si>
  <si>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</si>
  <si>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</si>
  <si>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</si>
  <si>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</si>
  <si>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</si>
  <si>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</si>
  <si>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</si>
  <si>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</si>
  <si>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</si>
  <si>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</si>
  <si>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</si>
  <si>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</si>
  <si>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</si>
  <si>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</si>
  <si>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</si>
  <si>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</si>
  <si>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</si>
  <si>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</si>
  <si>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</si>
  <si>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</si>
  <si>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</si>
  <si>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</si>
  <si>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</si>
  <si>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</si>
  <si>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</si>
  <si>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</si>
  <si>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</si>
  <si>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</si>
  <si>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</si>
  <si>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</si>
  <si>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</si>
  <si>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</si>
  <si>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</si>
  <si>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</si>
  <si>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</si>
  <si>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</si>
  <si>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</si>
  <si>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</si>
  <si>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</si>
  <si>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</si>
  <si>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</si>
  <si>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</si>
  <si>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</si>
  <si>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</si>
  <si>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</si>
  <si>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</si>
  <si>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</si>
  <si>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</si>
  <si>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</si>
  <si>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</si>
  <si>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</si>
  <si>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</si>
  <si>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</si>
  <si>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</si>
  <si>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</si>
  <si>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</si>
  <si>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</si>
  <si>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</si>
  <si>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</si>
  <si>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</si>
  <si>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</si>
  <si>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</si>
  <si>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</si>
  <si>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</si>
  <si>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</si>
  <si>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</si>
  <si>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</si>
  <si>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</si>
  <si>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</si>
  <si>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</si>
  <si>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</si>
  <si>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</si>
  <si>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</si>
  <si>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</si>
  <si>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</si>
  <si>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</si>
  <si>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</si>
  <si>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</si>
  <si>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</si>
  <si>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</si>
  <si>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</si>
  <si>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</si>
  <si>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</si>
  <si>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</si>
  <si>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</si>
  <si>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</si>
  <si>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</si>
  <si>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</si>
  <si>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</si>
  <si>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</si>
  <si>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</si>
  <si>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</si>
  <si>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</si>
  <si>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</si>
  <si>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</si>
  <si>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</si>
  <si>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</si>
  <si>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</si>
  <si>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</si>
  <si>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</si>
  <si>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</si>
  <si>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</si>
  <si>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</si>
  <si>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</si>
  <si>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</si>
  <si>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</si>
  <si>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</si>
  <si>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</si>
  <si>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</si>
  <si>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</si>
  <si>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</si>
  <si>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</si>
  <si>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</si>
  <si>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</si>
  <si>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</si>
  <si>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</si>
  <si>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</si>
  <si>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</si>
  <si>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</si>
  <si>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</si>
  <si>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</si>
  <si>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</si>
  <si>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</si>
  <si>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</si>
  <si>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</si>
  <si>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</si>
  <si>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</si>
  <si>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</si>
  <si>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</si>
  <si>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</si>
  <si>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</si>
  <si>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</si>
  <si>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</si>
  <si>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</si>
  <si>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</si>
  <si>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</si>
  <si>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</si>
  <si>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</si>
  <si>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</si>
  <si>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</si>
  <si>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</si>
  <si>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</si>
  <si>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</si>
  <si>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</si>
  <si>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</si>
  <si>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</si>
  <si>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</si>
  <si>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</si>
  <si>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</si>
  <si>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</si>
  <si>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</si>
  <si>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</si>
  <si>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</si>
  <si>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</si>
  <si>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</si>
  <si>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</si>
  <si>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</si>
  <si>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</si>
  <si>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</si>
  <si>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</si>
  <si>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</si>
  <si>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</si>
  <si>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</si>
  <si>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</si>
  <si>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</si>
  <si>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</si>
  <si>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</si>
  <si>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</si>
  <si>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</si>
  <si>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</si>
  <si>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</si>
  <si>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</si>
  <si>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</si>
  <si>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</si>
  <si>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</si>
  <si>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</si>
  <si>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</si>
  <si>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</si>
  <si>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</si>
  <si>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</si>
  <si>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</si>
  <si>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</si>
  <si>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</si>
  <si>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</si>
  <si>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</si>
  <si>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</si>
  <si>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</si>
  <si>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</si>
  <si>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</si>
  <si>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</si>
  <si>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</si>
  <si>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</si>
  <si>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</si>
  <si>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</si>
  <si>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</si>
  <si>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</si>
  <si>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</si>
  <si>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</si>
  <si>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</si>
  <si>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</si>
  <si>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</si>
  <si>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</si>
  <si>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</si>
  <si>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</si>
  <si>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</si>
  <si>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</si>
  <si>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</si>
  <si>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</si>
  <si>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</si>
  <si>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</si>
  <si>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</si>
  <si>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</si>
  <si>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</si>
  <si>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</si>
  <si>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</si>
  <si>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</si>
  <si>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</si>
  <si>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</si>
  <si>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</si>
  <si>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</si>
  <si>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</si>
  <si>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</si>
  <si>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</si>
  <si>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</si>
  <si>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</si>
  <si>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</si>
  <si>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</si>
  <si>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</si>
  <si>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</si>
  <si>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</si>
  <si>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</si>
  <si>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</si>
  <si>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</si>
  <si>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</si>
  <si>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</si>
  <si>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</si>
  <si>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</si>
  <si>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</si>
  <si>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</si>
  <si>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</si>
  <si>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</si>
  <si>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</si>
  <si>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</si>
  <si>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</si>
  <si>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</si>
  <si>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</si>
  <si>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</si>
  <si>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</si>
  <si>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</si>
  <si>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</si>
  <si>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</si>
  <si>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</si>
  <si>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</si>
  <si>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</si>
  <si>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</si>
  <si>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</si>
  <si>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</si>
  <si>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</si>
  <si>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</si>
  <si>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</si>
  <si>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</si>
  <si>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</si>
  <si>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</si>
  <si>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</si>
  <si>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</si>
  <si>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</si>
  <si>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</si>
  <si>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</si>
  <si>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</si>
  <si>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</si>
  <si>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</si>
  <si>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</si>
  <si>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</si>
  <si>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</si>
  <si>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</si>
  <si>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</si>
  <si>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</si>
  <si>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</si>
  <si>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</si>
  <si>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</si>
  <si>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</si>
  <si>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</si>
  <si>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</si>
  <si>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</si>
  <si>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</si>
  <si>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</si>
  <si>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</si>
  <si>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</si>
  <si>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</si>
  <si>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</si>
  <si>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</si>
  <si>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</si>
  <si>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</si>
  <si>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</si>
  <si>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</si>
  <si>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</si>
  <si>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</si>
  <si>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</si>
  <si>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</si>
  <si>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</si>
  <si>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</si>
  <si>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</si>
  <si>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</si>
  <si>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</si>
  <si>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</si>
  <si>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</si>
  <si>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</si>
  <si>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</si>
  <si>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</si>
  <si>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</si>
  <si>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</si>
  <si>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</si>
  <si>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</si>
  <si>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</si>
  <si>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</si>
  <si>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</si>
  <si>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</si>
  <si>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</si>
  <si>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</si>
  <si>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</si>
  <si>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</si>
  <si>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</si>
  <si>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</si>
  <si>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</si>
  <si>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</si>
  <si>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</si>
  <si>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</si>
  <si>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</si>
  <si>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</si>
  <si>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</si>
  <si>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</si>
  <si>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</si>
  <si>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</si>
  <si>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</si>
  <si>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</si>
  <si>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</si>
  <si>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</si>
  <si>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</si>
  <si>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</si>
  <si>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</si>
  <si>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</si>
  <si>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</si>
  <si>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</si>
  <si>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</si>
  <si>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</si>
  <si>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</si>
  <si>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</si>
  <si>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</si>
  <si>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</si>
  <si>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</si>
  <si>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</si>
  <si>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</si>
  <si>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</si>
  <si>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</si>
  <si>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</si>
  <si>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</si>
  <si>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</si>
  <si>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</si>
  <si>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</si>
  <si>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</si>
  <si>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</si>
  <si>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</si>
  <si>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</si>
  <si>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</si>
  <si>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</si>
  <si>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</si>
  <si>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</si>
  <si>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</si>
  <si>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</si>
  <si>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</si>
  <si>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</si>
  <si>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</si>
  <si>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</si>
  <si>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</si>
  <si>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</si>
  <si>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</si>
  <si>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</si>
  <si>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</si>
  <si>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</si>
  <si>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</si>
  <si>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</si>
  <si>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</si>
  <si>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</si>
  <si>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</si>
  <si>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</si>
  <si>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</si>
  <si>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</si>
  <si>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</si>
  <si>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</si>
  <si>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</si>
  <si>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</si>
  <si>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</si>
  <si>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</si>
  <si>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</si>
  <si>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</si>
  <si>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</si>
  <si>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</si>
  <si>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</si>
  <si>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</si>
  <si>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</si>
  <si>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</si>
  <si>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</si>
  <si>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</si>
  <si>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</si>
  <si>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</si>
  <si>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</si>
  <si>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</si>
  <si>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</si>
  <si>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</si>
  <si>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</si>
  <si>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</si>
  <si>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</si>
  <si>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</si>
  <si>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</si>
  <si>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</si>
  <si>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</si>
  <si>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</si>
  <si>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</si>
  <si>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</si>
  <si>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</si>
  <si>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</si>
  <si>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</si>
  <si>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</si>
  <si>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</si>
  <si>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</si>
  <si>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</si>
  <si>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</si>
  <si>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</si>
  <si>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</si>
  <si>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</si>
  <si>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</si>
  <si>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</si>
  <si>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</si>
  <si>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</si>
  <si>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</si>
  <si>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</si>
  <si>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</si>
  <si>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</si>
  <si>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</si>
  <si>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</si>
  <si>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</si>
  <si>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</si>
  <si>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</si>
  <si>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</si>
  <si>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</si>
  <si>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</si>
  <si>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</si>
  <si>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</si>
  <si>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</si>
  <si>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</si>
  <si>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</si>
  <si>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</si>
  <si>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</si>
  <si>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</si>
  <si>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</si>
  <si>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</si>
  <si>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</si>
  <si>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</si>
  <si>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</si>
  <si>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</si>
  <si>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</si>
  <si>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</si>
  <si>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</si>
  <si>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</si>
  <si>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</si>
  <si>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</si>
  <si>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</si>
  <si>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</si>
  <si>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</si>
  <si>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</si>
  <si>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</si>
  <si>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</si>
  <si>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</si>
  <si>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</si>
  <si>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</si>
  <si>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</si>
  <si>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</si>
  <si>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</si>
  <si>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</si>
  <si>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</si>
  <si>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</si>
  <si>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</si>
  <si>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</si>
  <si>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</si>
  <si>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</si>
  <si>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</si>
  <si>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</si>
  <si>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</si>
  <si>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</si>
  <si>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</si>
  <si>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</si>
  <si>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</si>
  <si>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</si>
  <si>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</si>
  <si>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</si>
  <si>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</si>
  <si>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</si>
  <si>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</si>
  <si>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</si>
  <si>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</si>
  <si>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</si>
  <si>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</si>
  <si>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</si>
  <si>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</si>
  <si>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</si>
  <si>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</si>
  <si>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</si>
  <si>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</si>
  <si>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</si>
  <si>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</si>
  <si>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</si>
  <si>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</si>
  <si>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</si>
  <si>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</si>
  <si>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</si>
  <si>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</si>
  <si>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</si>
  <si>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</si>
  <si>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</si>
  <si>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</si>
  <si>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</si>
  <si>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</si>
  <si>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</si>
  <si>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</si>
  <si>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</si>
  <si>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</si>
  <si>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</si>
  <si>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</si>
  <si>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</si>
  <si>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</si>
  <si>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</si>
  <si>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</si>
  <si>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</si>
  <si>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</si>
  <si>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</si>
  <si>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</si>
  <si>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</si>
  <si>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</si>
  <si>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</si>
  <si>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</si>
  <si>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</si>
  <si>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</si>
  <si>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</si>
  <si>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</si>
  <si>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</si>
  <si>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</si>
  <si>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</si>
  <si>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</si>
  <si>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</si>
  <si>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</si>
  <si>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</si>
  <si>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</si>
  <si>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</si>
  <si>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</si>
  <si>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</si>
  <si>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</si>
  <si>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</si>
  <si>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</si>
  <si>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</si>
  <si>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</si>
  <si>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</si>
  <si>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</si>
  <si>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</si>
  <si>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</si>
  <si>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</si>
  <si>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</si>
  <si>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</si>
  <si>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</si>
  <si>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</si>
  <si>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</si>
  <si>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</si>
  <si>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</si>
  <si>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</si>
  <si>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</si>
  <si>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</si>
  <si>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</si>
  <si>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</si>
  <si>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</si>
  <si>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</si>
  <si>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</si>
  <si>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</si>
  <si>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</si>
  <si>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</si>
  <si>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</si>
  <si>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</si>
  <si>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</si>
  <si>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</si>
  <si>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</si>
  <si>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</si>
  <si>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</si>
  <si>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</si>
  <si>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</si>
  <si>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</si>
  <si>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</si>
  <si>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</si>
  <si>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</si>
  <si>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</si>
  <si>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</si>
  <si>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</si>
  <si>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</si>
  <si>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</si>
  <si>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</si>
  <si>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</si>
  <si>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</si>
  <si>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</si>
  <si>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</si>
  <si>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</si>
  <si>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</si>
  <si>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</si>
  <si>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</si>
  <si>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</si>
  <si>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</si>
  <si>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</si>
  <si>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</si>
  <si>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</si>
  <si>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</si>
  <si>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</si>
  <si>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</si>
  <si>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</si>
  <si>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</si>
  <si>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</si>
  <si>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</si>
  <si>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</si>
  <si>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</si>
  <si>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</si>
  <si>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</si>
  <si>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</si>
  <si>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</si>
  <si>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</si>
  <si>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</si>
  <si>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</si>
  <si>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</si>
  <si>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</si>
  <si>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</si>
  <si>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</si>
  <si>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</si>
  <si>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</si>
  <si>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</si>
  <si>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</si>
  <si>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</si>
  <si>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</si>
  <si>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</si>
  <si>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</si>
  <si>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</si>
  <si>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</si>
  <si>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</si>
  <si>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</si>
  <si>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</si>
  <si>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</si>
  <si>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</si>
  <si>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</si>
  <si>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</si>
  <si>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</si>
  <si>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</si>
  <si>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</si>
  <si>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</si>
  <si>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</si>
  <si>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</si>
  <si>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</si>
  <si>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</si>
  <si>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</si>
  <si>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</si>
  <si>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</si>
  <si>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</si>
  <si>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</si>
  <si>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</si>
  <si>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</si>
  <si>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</si>
  <si>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</si>
  <si>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</si>
  <si>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</si>
  <si>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</si>
  <si>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</si>
  <si>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</si>
  <si>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</si>
  <si>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</si>
  <si>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</si>
  <si>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</si>
  <si>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</si>
  <si>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</si>
  <si>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</si>
  <si>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</si>
  <si>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</si>
  <si>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</si>
  <si>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</si>
  <si>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</si>
  <si>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</si>
  <si>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</si>
  <si>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</si>
  <si>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</si>
  <si>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</si>
  <si>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</si>
  <si>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</si>
  <si>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</si>
  <si>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</si>
  <si>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</si>
  <si>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</si>
  <si>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</si>
  <si>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</si>
  <si>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</si>
  <si>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</si>
  <si>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</si>
  <si>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</si>
  <si>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</si>
  <si>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</si>
  <si>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</si>
  <si>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</si>
  <si>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</si>
  <si>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</si>
  <si>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</si>
  <si>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</si>
  <si>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</si>
  <si>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</si>
  <si>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</si>
  <si>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</si>
  <si>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</si>
  <si>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</si>
  <si>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</si>
  <si>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</si>
  <si>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</si>
  <si>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</si>
  <si>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</si>
  <si>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</si>
  <si>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</si>
  <si>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</si>
  <si>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</si>
  <si>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</si>
  <si>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</si>
  <si>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</si>
  <si>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</si>
  <si>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</si>
  <si>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</si>
  <si>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</si>
  <si>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</si>
  <si>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</si>
  <si>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</si>
  <si>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</si>
  <si>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</si>
  <si>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</si>
  <si>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</si>
  <si>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</si>
  <si>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</si>
  <si>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</si>
  <si>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</si>
  <si>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</si>
  <si>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</si>
  <si>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</si>
  <si>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</si>
  <si>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</si>
  <si>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</si>
  <si>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</si>
  <si>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</si>
  <si>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</si>
  <si>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</si>
  <si>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</si>
  <si>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</si>
  <si>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</si>
  <si>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</si>
  <si>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</si>
  <si>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</si>
  <si>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</si>
  <si>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</si>
  <si>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</si>
  <si>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</si>
  <si>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</si>
  <si>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</si>
  <si>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</si>
  <si>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</si>
  <si>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</si>
  <si>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</si>
  <si>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</si>
  <si>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</si>
  <si>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</si>
  <si>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</si>
  <si>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</si>
  <si>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</si>
  <si>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</si>
  <si>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</si>
  <si>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</si>
  <si>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</si>
  <si>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</si>
  <si>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</si>
  <si>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</si>
  <si>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</si>
  <si>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</si>
  <si>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</si>
  <si>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</si>
  <si>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</si>
  <si>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</si>
  <si>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</si>
  <si>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</si>
  <si>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</si>
  <si>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</si>
  <si>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</si>
  <si>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</si>
  <si>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</si>
  <si>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</si>
  <si>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</si>
  <si>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</si>
  <si>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</si>
  <si>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</si>
  <si>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</si>
  <si>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</si>
  <si>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</si>
  <si>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</si>
  <si>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</si>
  <si>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</si>
  <si>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</si>
  <si>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</si>
  <si>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</si>
  <si>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</si>
  <si>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</si>
  <si>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</si>
  <si>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</si>
  <si>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</si>
  <si>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</si>
  <si>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</si>
  <si>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</si>
  <si>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</si>
  <si>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</si>
  <si>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</si>
  <si>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</si>
  <si>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</si>
  <si>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</si>
  <si>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</si>
  <si>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</si>
  <si>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</si>
  <si>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</si>
  <si>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</si>
  <si>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</si>
  <si>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</si>
  <si>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</si>
  <si>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</si>
  <si>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</si>
  <si>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</si>
  <si>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</si>
  <si>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</si>
  <si>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</si>
  <si>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</si>
  <si>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</si>
  <si>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</si>
  <si>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</si>
  <si>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</si>
  <si>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</si>
  <si>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</si>
  <si>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</si>
  <si>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</si>
  <si>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</si>
  <si>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</si>
  <si>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</si>
  <si>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</si>
  <si>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</si>
  <si>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</si>
  <si>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</si>
  <si>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</si>
  <si>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</si>
  <si>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</si>
  <si>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</si>
  <si>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</si>
  <si>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</si>
  <si>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</si>
  <si>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</si>
  <si>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</si>
  <si>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</si>
  <si>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</si>
  <si>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</si>
  <si>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</si>
  <si>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</si>
  <si>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</si>
  <si>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</si>
  <si>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</si>
  <si>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</si>
  <si>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</si>
  <si>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</si>
  <si>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</si>
  <si>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</si>
  <si>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</si>
  <si>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</si>
  <si>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</si>
  <si>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</si>
  <si>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</si>
  <si>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</si>
  <si>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</si>
  <si>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</si>
  <si>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</si>
  <si>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</si>
  <si>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</si>
  <si>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</si>
  <si>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</si>
  <si>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</si>
  <si>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</si>
  <si>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</si>
  <si>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</si>
  <si>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</si>
  <si>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</si>
  <si>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</si>
  <si>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</si>
  <si>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</si>
  <si>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</si>
  <si>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</si>
  <si>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</si>
  <si>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</si>
  <si>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</si>
  <si>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</si>
  <si>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</si>
  <si>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</si>
  <si>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</si>
  <si>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</si>
  <si>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</si>
  <si>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</si>
  <si>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</si>
  <si>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</si>
  <si>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</si>
  <si>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</si>
  <si>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</si>
  <si>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</si>
  <si>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</si>
  <si>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</si>
  <si>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</si>
  <si>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</si>
  <si>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</si>
  <si>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</si>
  <si>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</si>
  <si>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</si>
  <si>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</si>
  <si>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</si>
  <si>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</si>
  <si>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</si>
  <si>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</si>
  <si>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</si>
  <si>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</si>
  <si>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</si>
  <si>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</si>
  <si>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</si>
  <si>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</si>
  <si>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</si>
  <si>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</si>
  <si>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</si>
  <si>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</si>
  <si>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</si>
  <si>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</si>
  <si>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</si>
  <si>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</si>
  <si>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</si>
  <si>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</si>
  <si>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</si>
  <si>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</si>
  <si>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</si>
  <si>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</si>
  <si>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</si>
  <si>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</si>
  <si>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</si>
  <si>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</si>
  <si>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</si>
  <si>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</si>
  <si>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</si>
  <si>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</si>
  <si>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</si>
  <si>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</si>
  <si>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</si>
  <si>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</si>
  <si>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</si>
  <si>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</si>
  <si>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</si>
  <si>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</si>
  <si>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</si>
  <si>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</si>
  <si>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</si>
  <si>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</si>
  <si>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</si>
  <si>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</si>
  <si>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</si>
  <si>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</si>
  <si>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</si>
  <si>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</si>
  <si>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</si>
  <si>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</si>
  <si>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</si>
  <si>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</si>
  <si>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</si>
  <si>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</si>
  <si>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</si>
  <si>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</si>
  <si>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</si>
  <si>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</si>
  <si>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</si>
  <si>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</si>
  <si>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</si>
  <si>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</si>
  <si>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</si>
  <si>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</si>
  <si>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</si>
  <si>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</si>
  <si>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</si>
  <si>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</si>
  <si>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</si>
  <si>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</si>
  <si>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</si>
  <si>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</si>
  <si>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</si>
  <si>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</si>
  <si>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</si>
  <si>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</si>
  <si>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</si>
  <si>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</si>
  <si>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</si>
  <si>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</si>
  <si>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</si>
  <si>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</si>
  <si>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</si>
  <si>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</si>
  <si>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</si>
  <si>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</si>
  <si>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</si>
  <si>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</si>
  <si>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</si>
  <si>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</si>
  <si>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</si>
  <si>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</si>
  <si>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</si>
  <si>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</si>
  <si>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</si>
  <si>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</si>
  <si>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</si>
  <si>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</si>
  <si>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</si>
  <si>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</si>
  <si>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</si>
  <si>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</si>
  <si>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</si>
  <si>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</si>
  <si>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</si>
  <si>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</si>
  <si>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</si>
  <si>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</si>
  <si>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</si>
  <si>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</si>
  <si>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</si>
  <si>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</si>
  <si>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</si>
  <si>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</si>
  <si>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</si>
  <si>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</si>
  <si>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</si>
  <si>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</si>
  <si>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</si>
  <si>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</si>
  <si>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</si>
  <si>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</si>
  <si>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</si>
  <si>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</si>
  <si>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</si>
  <si>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</si>
  <si>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</si>
  <si>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</si>
  <si>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</si>
  <si>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</si>
  <si>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</si>
  <si>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</si>
  <si>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</si>
  <si>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</si>
  <si>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</si>
  <si>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</si>
  <si>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</si>
  <si>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</si>
  <si>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</si>
  <si>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</si>
  <si>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</si>
  <si>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</si>
  <si>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</si>
  <si>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</si>
  <si>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</si>
  <si>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</si>
  <si>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</si>
  <si>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</si>
  <si>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</si>
  <si>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</si>
  <si>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</si>
  <si>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</si>
  <si>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</si>
  <si>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</si>
  <si>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</si>
  <si>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</si>
  <si>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</si>
  <si>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</si>
  <si>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</si>
  <si>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</si>
  <si>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</si>
  <si>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</si>
  <si>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</si>
  <si>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</si>
  <si>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</si>
  <si>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</si>
  <si>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</si>
  <si>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</si>
  <si>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</si>
  <si>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</si>
  <si>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</si>
  <si>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</si>
  <si>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</si>
  <si>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</si>
  <si>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</si>
  <si>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</si>
  <si>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</si>
  <si>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</si>
  <si>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</si>
  <si>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</si>
  <si>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</si>
  <si>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</si>
  <si>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</si>
  <si>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</si>
  <si>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</si>
  <si>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</si>
  <si>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</si>
  <si>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</si>
  <si>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</si>
  <si>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</si>
  <si>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</si>
  <si>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</si>
  <si>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</si>
  <si>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</si>
  <si>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</si>
  <si>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</si>
  <si>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</si>
  <si>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</si>
  <si>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</si>
  <si>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</si>
  <si>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</si>
  <si>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</si>
  <si>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</si>
  <si>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</si>
  <si>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</si>
  <si>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</si>
  <si>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</si>
  <si>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</si>
  <si>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</si>
  <si>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</si>
  <si>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</si>
  <si>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</si>
  <si>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</si>
  <si>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</si>
  <si>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</si>
  <si>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</si>
  <si>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</si>
  <si>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</si>
  <si>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</si>
  <si>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</si>
  <si>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</si>
  <si>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</si>
  <si>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</si>
  <si>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</si>
  <si>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</si>
  <si>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</si>
  <si>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</si>
  <si>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</si>
  <si>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</si>
  <si>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</si>
  <si>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</si>
  <si>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</si>
  <si>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</si>
  <si>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</si>
  <si>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</si>
  <si>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</si>
  <si>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</si>
  <si>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</si>
  <si>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</si>
  <si>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</si>
  <si>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</si>
  <si>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</si>
  <si>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</si>
  <si>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</si>
  <si>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</si>
  <si>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</si>
  <si>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</si>
  <si>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</si>
  <si>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</si>
  <si>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</si>
  <si>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</si>
  <si>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</si>
  <si>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</si>
  <si>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</si>
  <si>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</si>
  <si>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</si>
  <si>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</si>
  <si>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</si>
  <si>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</si>
  <si>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</si>
  <si>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</si>
  <si>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</si>
  <si>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</si>
  <si>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</si>
  <si>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</si>
  <si>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</si>
  <si>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</si>
  <si>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</si>
  <si>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</si>
  <si>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</si>
  <si>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</si>
  <si>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</si>
  <si>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</si>
  <si>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</si>
  <si>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</si>
  <si>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</si>
  <si>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</si>
  <si>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</si>
  <si>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</si>
  <si>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</si>
  <si>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</si>
  <si>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</si>
  <si>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</si>
  <si>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</si>
  <si>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</si>
  <si>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</si>
  <si>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</si>
  <si>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</si>
  <si>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</si>
  <si>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</si>
  <si>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</si>
  <si>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</si>
  <si>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</si>
  <si>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</si>
  <si>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</si>
  <si>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</si>
  <si>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</si>
  <si>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</si>
  <si>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</si>
  <si>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</si>
  <si>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</si>
  <si>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</si>
  <si>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</si>
  <si>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</si>
  <si>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</si>
  <si>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</si>
  <si>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</si>
  <si>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</si>
  <si>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</si>
  <si>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</si>
  <si>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</si>
  <si>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</si>
  <si>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</si>
  <si>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</si>
  <si>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</si>
  <si>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</si>
  <si>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</si>
  <si>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</si>
  <si>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</si>
  <si>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</si>
  <si>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</si>
  <si>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</si>
  <si>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</si>
  <si>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</si>
  <si>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</si>
  <si>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</si>
  <si>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</si>
  <si>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</si>
  <si>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</si>
  <si>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</si>
  <si>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</si>
  <si>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</si>
  <si>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</si>
  <si>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</si>
  <si>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</si>
  <si>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</si>
  <si>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</si>
  <si>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</si>
  <si>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</si>
  <si>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</si>
  <si>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</si>
  <si>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</si>
  <si>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</si>
  <si>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</si>
  <si>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</si>
  <si>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</si>
  <si>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</si>
  <si>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</si>
  <si>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</si>
  <si>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</si>
  <si>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</si>
  <si>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</si>
  <si>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</si>
  <si>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</si>
  <si>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</si>
  <si>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</si>
  <si>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</si>
  <si>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</si>
  <si>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</si>
  <si>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</si>
  <si>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</si>
  <si>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</si>
  <si>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</si>
  <si>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</si>
  <si>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</si>
  <si>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</si>
  <si>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</si>
  <si>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</si>
  <si>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</si>
  <si>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</si>
  <si>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</si>
  <si>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</si>
  <si>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</si>
  <si>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</si>
  <si>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</si>
  <si>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</si>
  <si>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</si>
  <si>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</si>
  <si>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</si>
  <si>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</si>
  <si>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</si>
  <si>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</si>
  <si>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</si>
  <si>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</si>
  <si>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</si>
  <si>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</si>
  <si>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</si>
  <si>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</si>
  <si>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</si>
  <si>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</si>
  <si>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</si>
  <si>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</si>
  <si>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</si>
  <si>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</si>
  <si>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</si>
  <si>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</si>
  <si>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</si>
  <si>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</si>
  <si>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</si>
  <si>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</si>
  <si>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</si>
  <si>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</si>
  <si>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</si>
  <si>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</si>
  <si>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</si>
  <si>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</si>
  <si>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</si>
  <si>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</si>
  <si>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</si>
  <si>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</si>
  <si>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</si>
  <si>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</si>
  <si>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</si>
  <si>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</si>
  <si>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</si>
  <si>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</si>
  <si>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</si>
  <si>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</si>
  <si>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</si>
  <si>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</si>
  <si>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</si>
  <si>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</si>
  <si>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</si>
  <si>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</si>
  <si>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</si>
  <si>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</si>
  <si>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</si>
  <si>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</si>
  <si>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</si>
  <si>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</si>
  <si>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</si>
  <si>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</si>
  <si>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</si>
  <si>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</si>
  <si>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</si>
  <si>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</si>
  <si>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</si>
  <si>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</si>
  <si>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</si>
  <si>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</si>
  <si>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</si>
  <si>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</si>
  <si>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</si>
  <si>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</si>
  <si>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</si>
  <si>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</si>
  <si>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</si>
  <si>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</si>
  <si>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</si>
  <si>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</si>
  <si>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</si>
  <si>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</si>
  <si>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</si>
  <si>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</si>
  <si>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</si>
  <si>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</si>
  <si>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</si>
  <si>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</si>
  <si>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</si>
  <si>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</si>
  <si>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</si>
  <si>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</si>
  <si>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</si>
  <si>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</si>
  <si>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</si>
  <si>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</si>
  <si>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</si>
  <si>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</si>
  <si>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</si>
  <si>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</si>
  <si>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</si>
  <si>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</si>
  <si>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</si>
  <si>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</si>
  <si>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</si>
  <si>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</si>
  <si>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</si>
  <si>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</si>
  <si>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</si>
  <si>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</si>
  <si>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</si>
  <si>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</si>
  <si>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</si>
  <si>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</si>
  <si>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</si>
  <si>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</si>
  <si>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</si>
  <si>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</si>
  <si>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</si>
  <si>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</si>
  <si>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</si>
  <si>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</si>
  <si>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</si>
  <si>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</si>
  <si>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</si>
  <si>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</si>
  <si>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</si>
  <si>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</si>
  <si>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</si>
  <si>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</si>
  <si>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</si>
  <si>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</si>
  <si>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</si>
  <si>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</si>
  <si>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</si>
  <si>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</si>
  <si>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</si>
  <si>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</si>
  <si>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</si>
  <si>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</si>
  <si>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</si>
  <si>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</si>
  <si>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</si>
  <si>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</si>
  <si>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</si>
  <si>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</si>
  <si>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</si>
  <si>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</si>
  <si>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</si>
  <si>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</si>
  <si>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</si>
  <si>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</si>
  <si>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</si>
  <si>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</si>
  <si>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</si>
  <si>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</si>
  <si>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</si>
  <si>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</si>
  <si>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</si>
  <si>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</si>
  <si>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</si>
  <si>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</si>
  <si>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</si>
  <si>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</si>
  <si>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</si>
  <si>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</si>
  <si>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</si>
  <si>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</si>
  <si>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</si>
  <si>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</si>
  <si>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</si>
  <si>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</si>
  <si>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</si>
  <si>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</si>
  <si>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</si>
  <si>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</si>
  <si>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</si>
  <si>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</si>
  <si>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</si>
  <si>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</si>
  <si>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</si>
  <si>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</si>
  <si>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</si>
  <si>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</si>
  <si>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</si>
  <si>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</si>
  <si>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</si>
  <si>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</si>
  <si>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</si>
  <si>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</si>
  <si>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</si>
  <si>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</si>
  <si>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</si>
  <si>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</si>
  <si>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</si>
  <si>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</si>
  <si>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</si>
  <si>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</si>
  <si>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</si>
  <si>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</si>
  <si>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</si>
  <si>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</si>
  <si>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</si>
  <si>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</si>
  <si>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</si>
  <si>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</si>
  <si>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</si>
  <si>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</si>
  <si>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</si>
  <si>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</si>
  <si>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</si>
  <si>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</si>
  <si>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</si>
  <si>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</si>
  <si>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</si>
  <si>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</si>
  <si>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</si>
  <si>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</si>
  <si>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</si>
  <si>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</si>
  <si>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</si>
  <si>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</si>
  <si>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</si>
  <si>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</si>
  <si>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</si>
  <si>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</si>
  <si>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</si>
  <si>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</si>
  <si>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</si>
  <si>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</si>
  <si>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</si>
  <si>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</si>
  <si>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</si>
  <si>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</si>
  <si>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</si>
  <si>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</si>
  <si>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</si>
  <si>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</si>
  <si>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</si>
  <si>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</si>
  <si>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</si>
  <si>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</si>
  <si>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</si>
  <si>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</si>
  <si>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</si>
  <si>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</si>
  <si>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</si>
  <si>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</si>
  <si>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</si>
  <si>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</si>
  <si>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</si>
  <si>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</si>
  <si>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</si>
  <si>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</si>
  <si>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</si>
  <si>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</si>
  <si>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</si>
  <si>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</si>
  <si>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</si>
  <si>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</si>
  <si>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</si>
  <si>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</si>
  <si>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</si>
  <si>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</si>
  <si>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</si>
  <si>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</si>
  <si>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</si>
  <si>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</si>
  <si>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</si>
  <si>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</si>
  <si>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</si>
  <si>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</si>
  <si>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</si>
  <si>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</si>
  <si>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</si>
  <si>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</si>
  <si>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</si>
  <si>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</si>
  <si>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</si>
  <si>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</si>
  <si>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</si>
  <si>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</si>
  <si>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</si>
  <si>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</si>
  <si>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</si>
  <si>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</si>
  <si>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</si>
  <si>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</si>
  <si>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</si>
  <si>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</si>
  <si>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</si>
  <si>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</si>
  <si>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</si>
  <si>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</si>
  <si>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</si>
  <si>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</si>
  <si>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</si>
  <si>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</si>
  <si>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</si>
  <si>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</si>
  <si>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</si>
  <si>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</si>
  <si>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</si>
  <si>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</si>
  <si>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</si>
  <si>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</si>
  <si>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</si>
  <si>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</si>
  <si>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</si>
  <si>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</si>
  <si>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</si>
  <si>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</si>
  <si>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</si>
  <si>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</si>
  <si>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</si>
  <si>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</si>
  <si>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</si>
  <si>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</si>
  <si>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</si>
  <si>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</si>
  <si>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</si>
  <si>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</si>
  <si>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</si>
  <si>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</si>
  <si>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</si>
  <si>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</si>
  <si>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</si>
  <si>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</si>
  <si>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</si>
  <si>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</si>
  <si>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</si>
  <si>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</si>
  <si>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</si>
  <si>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</si>
  <si>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</si>
  <si>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</si>
  <si>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</si>
  <si>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</si>
  <si>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</si>
  <si>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</si>
  <si>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</si>
  <si>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</si>
  <si>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</si>
  <si>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</si>
  <si>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</si>
  <si>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</si>
  <si>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</si>
  <si>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</si>
  <si>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</si>
  <si>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</si>
  <si>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</si>
  <si>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</si>
  <si>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</si>
  <si>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</si>
  <si>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</si>
  <si>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</si>
  <si>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</si>
  <si>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</si>
  <si>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</si>
  <si>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</si>
  <si>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</si>
  <si>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</si>
  <si>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</si>
  <si>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</si>
  <si>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</si>
  <si>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</si>
  <si>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</si>
  <si>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</si>
  <si>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</si>
  <si>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</si>
  <si>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</si>
  <si>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</si>
  <si>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</si>
  <si>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</si>
  <si>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</si>
  <si>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</si>
  <si>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</si>
  <si>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</si>
  <si>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</si>
  <si>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</si>
  <si>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</si>
  <si>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</si>
  <si>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</si>
  <si>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</si>
  <si>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</si>
  <si>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</si>
  <si>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</si>
  <si>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</si>
  <si>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</si>
  <si>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</si>
  <si>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</si>
  <si>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</si>
  <si>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</si>
  <si>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</si>
  <si>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</si>
  <si>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</si>
  <si>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</si>
  <si>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</si>
  <si>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</si>
  <si>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</si>
  <si>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</si>
  <si>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</si>
  <si>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</si>
  <si>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</si>
  <si>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</si>
  <si>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</si>
  <si>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</si>
  <si>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</si>
  <si>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</si>
  <si>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</si>
  <si>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</si>
  <si>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</si>
  <si>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</si>
  <si>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</si>
  <si>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</si>
  <si>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</si>
  <si>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</si>
  <si>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</si>
  <si>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</si>
  <si>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</si>
  <si>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</si>
  <si>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</si>
  <si>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</si>
  <si>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</si>
  <si>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</si>
  <si>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</si>
  <si>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</si>
  <si>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</si>
  <si>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</si>
  <si>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</si>
  <si>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</si>
  <si>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</si>
  <si>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</si>
  <si>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</si>
  <si>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</si>
  <si>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</si>
  <si>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</si>
  <si>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</si>
  <si>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</si>
  <si>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</si>
  <si>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</si>
  <si>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</si>
  <si>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</si>
  <si>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</si>
  <si>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</si>
  <si>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</si>
  <si>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</si>
  <si>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</si>
  <si>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</si>
  <si>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</si>
  <si>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</si>
  <si>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</si>
  <si>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</si>
  <si>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</si>
  <si>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</si>
  <si>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</si>
  <si>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</si>
  <si>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</si>
  <si>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</si>
  <si>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</si>
  <si>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</si>
  <si>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</si>
  <si>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</si>
  <si>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</si>
  <si>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</si>
  <si>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</si>
  <si>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</si>
  <si>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</si>
  <si>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</si>
  <si>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</si>
  <si>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</si>
  <si>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</si>
  <si>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</si>
  <si>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</si>
  <si>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</si>
  <si>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</si>
  <si>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</si>
  <si>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</si>
  <si>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</si>
  <si>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</si>
  <si>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</si>
  <si>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</si>
  <si>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</si>
  <si>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</si>
  <si>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</si>
  <si>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</si>
  <si>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</si>
  <si>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</si>
  <si>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</si>
  <si>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</si>
  <si>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</si>
  <si>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</si>
  <si>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</si>
  <si>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</si>
  <si>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</si>
  <si>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</si>
  <si>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</si>
  <si>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</si>
  <si>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</si>
  <si>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</si>
  <si>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</si>
  <si>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</si>
  <si>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</si>
  <si>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</si>
  <si>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</si>
  <si>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</si>
  <si>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</si>
  <si>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</si>
  <si>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</si>
  <si>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</si>
  <si>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</si>
  <si>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</si>
  <si>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</si>
  <si>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</si>
  <si>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</si>
  <si>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</si>
  <si>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</si>
  <si>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</si>
  <si>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</si>
  <si>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</si>
  <si>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</si>
  <si>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</si>
  <si>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</si>
  <si>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</si>
  <si>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</si>
  <si>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</si>
  <si>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</si>
  <si>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</si>
  <si>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</si>
  <si>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</si>
  <si>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</si>
  <si>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</si>
  <si>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</si>
  <si>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</si>
  <si>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</si>
  <si>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</si>
  <si>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</si>
  <si>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</si>
  <si>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</si>
  <si>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</si>
  <si>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</si>
  <si>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</si>
  <si>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</si>
  <si>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</si>
  <si>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</si>
  <si>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</si>
  <si>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</si>
  <si>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</si>
  <si>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</si>
  <si>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</si>
  <si>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</si>
  <si>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</si>
  <si>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</si>
  <si>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</si>
  <si>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</si>
  <si>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</si>
  <si>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</si>
  <si>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</si>
  <si>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</si>
  <si>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</si>
  <si>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</si>
  <si>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</si>
  <si>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</si>
  <si>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</si>
  <si>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</si>
  <si>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</si>
  <si>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</si>
  <si>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</si>
  <si>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</si>
  <si>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</si>
  <si>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</si>
  <si>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</si>
  <si>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</si>
  <si>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</si>
  <si>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</si>
  <si>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</si>
  <si>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</si>
  <si>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</si>
  <si>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</si>
  <si>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</si>
  <si>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</si>
  <si>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</si>
  <si>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</si>
  <si>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</si>
  <si>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</si>
  <si>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</si>
  <si>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</si>
  <si>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</si>
  <si>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</si>
  <si>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</si>
  <si>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</si>
  <si>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</si>
  <si>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</si>
  <si>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</si>
  <si>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</si>
  <si>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</si>
  <si>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</si>
  <si>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</si>
  <si>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</si>
  <si>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</si>
  <si>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</si>
  <si>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</si>
  <si>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</si>
  <si>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</si>
  <si>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</si>
  <si>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</si>
  <si>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</si>
  <si>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</si>
  <si>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</si>
  <si>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</si>
  <si>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</si>
  <si>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</si>
  <si>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</si>
  <si>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</si>
  <si>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</si>
  <si>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</si>
  <si>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</si>
  <si>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</si>
  <si>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</si>
  <si>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</si>
  <si>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</si>
  <si>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</si>
  <si>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</si>
  <si>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</si>
  <si>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</si>
  <si>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</si>
  <si>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</si>
  <si>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</si>
  <si>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</si>
  <si>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</si>
  <si>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</si>
  <si>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</si>
  <si>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</si>
  <si>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</si>
  <si>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</si>
  <si>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</si>
  <si>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</si>
  <si>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</si>
  <si>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</si>
  <si>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</si>
  <si>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</si>
  <si>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</si>
  <si>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</si>
  <si>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</si>
  <si>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</si>
  <si>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</si>
  <si>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</si>
  <si>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</si>
  <si>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</si>
  <si>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</si>
  <si>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</si>
  <si>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</si>
  <si>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</si>
  <si>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</si>
  <si>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</si>
  <si>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</si>
  <si>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</si>
  <si>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</si>
  <si>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</si>
  <si>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</si>
  <si>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</si>
  <si>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</si>
  <si>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</si>
  <si>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</si>
  <si>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</si>
  <si>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</si>
  <si>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</si>
  <si>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</si>
  <si>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</si>
  <si>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</si>
  <si>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</si>
  <si>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</si>
  <si>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</si>
  <si>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</si>
  <si>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</si>
  <si>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</si>
  <si>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</si>
  <si>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</si>
  <si>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</si>
  <si>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</si>
  <si>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</si>
  <si>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</si>
  <si>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</si>
  <si>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</si>
  <si>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</si>
  <si>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</si>
  <si>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</si>
  <si>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</si>
  <si>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</si>
  <si>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</si>
  <si>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</si>
  <si>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</si>
  <si>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</si>
  <si>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</si>
  <si>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</si>
  <si>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</si>
  <si>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</si>
  <si>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</si>
  <si>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</si>
  <si>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</si>
  <si>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</si>
  <si>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</si>
  <si>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</si>
  <si>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</si>
  <si>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</si>
  <si>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</si>
  <si>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</si>
  <si>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</si>
  <si>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</si>
  <si>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</si>
  <si>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</si>
  <si>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</si>
  <si>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</si>
  <si>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</si>
  <si>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</si>
  <si>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</si>
  <si>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</si>
  <si>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</si>
  <si>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</si>
  <si>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</si>
  <si>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</si>
  <si>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</si>
  <si>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</si>
  <si>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</si>
  <si>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</si>
  <si>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</si>
  <si>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</si>
  <si>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</si>
  <si>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</si>
  <si>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</si>
  <si>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</si>
  <si>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</si>
  <si>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</si>
  <si>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</si>
  <si>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</si>
  <si>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</si>
  <si>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</si>
  <si>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</si>
  <si>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</si>
  <si>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</si>
  <si>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</si>
  <si>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</si>
  <si>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</si>
  <si>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</si>
  <si>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</si>
  <si>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</si>
  <si>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</si>
  <si>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</si>
  <si>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</si>
  <si>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</si>
  <si>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</si>
  <si>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</si>
  <si>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</si>
  <si>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</si>
  <si>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</si>
  <si>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</si>
  <si>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</si>
  <si>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</si>
  <si>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</si>
  <si>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</si>
  <si>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</si>
  <si>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</si>
  <si>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</si>
  <si>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</si>
  <si>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</si>
  <si>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</si>
  <si>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</si>
  <si>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</si>
  <si>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</si>
  <si>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</si>
  <si>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</si>
  <si>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</si>
  <si>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</si>
  <si>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</si>
  <si>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</si>
  <si>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</si>
  <si>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</si>
  <si>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</si>
  <si>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</si>
  <si>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</si>
  <si>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</si>
  <si>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</si>
  <si>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</si>
  <si>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</si>
  <si>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</si>
  <si>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</si>
  <si>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</si>
  <si>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</si>
  <si>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</si>
  <si>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</si>
  <si>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</si>
  <si>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</si>
  <si>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</si>
  <si>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</si>
  <si>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</si>
  <si>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</si>
  <si>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</si>
  <si>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</si>
  <si>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</si>
  <si>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</si>
  <si>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</si>
  <si>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</si>
  <si>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</si>
  <si>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</si>
  <si>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</si>
  <si>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</si>
  <si>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</si>
  <si>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</si>
  <si>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</si>
  <si>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</si>
  <si>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</si>
  <si>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</si>
  <si>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</si>
  <si>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</si>
  <si>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</si>
  <si>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</si>
  <si>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</si>
  <si>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</si>
  <si>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</si>
  <si>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</si>
  <si>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</si>
  <si>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</si>
  <si>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</si>
  <si>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</si>
  <si>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</si>
  <si>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</si>
  <si>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</si>
  <si>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</si>
  <si>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</si>
  <si>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</si>
  <si>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</si>
  <si>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</si>
  <si>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</si>
  <si>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</si>
  <si>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</si>
  <si>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</si>
  <si>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</si>
  <si>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</si>
  <si>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</si>
  <si>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</si>
  <si>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</si>
  <si>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</si>
  <si>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</si>
  <si>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</si>
  <si>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</si>
  <si>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</si>
  <si>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</si>
  <si>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</si>
  <si>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</si>
  <si>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</si>
  <si>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</si>
  <si>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</si>
  <si>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</si>
  <si>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</si>
  <si>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</si>
  <si>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</si>
  <si>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</si>
  <si>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</si>
  <si>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</si>
  <si>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</si>
  <si>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</si>
  <si>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</si>
  <si>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</si>
  <si>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</si>
  <si>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</si>
  <si>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</si>
  <si>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</si>
  <si>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</si>
  <si>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</si>
  <si>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</si>
  <si>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</si>
  <si>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</si>
  <si>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</si>
  <si>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</si>
  <si>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</si>
  <si>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</si>
  <si>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</si>
  <si>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</si>
  <si>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</si>
  <si>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</si>
  <si>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</si>
  <si>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</si>
  <si>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</si>
  <si>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</si>
  <si>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</si>
  <si>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</si>
  <si>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</si>
  <si>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</si>
  <si>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</si>
  <si>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</si>
  <si>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</si>
  <si>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</si>
  <si>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</si>
  <si>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</si>
  <si>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</si>
  <si>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</si>
  <si>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</si>
  <si>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</si>
  <si>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</si>
  <si>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</si>
  <si>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</si>
  <si>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</si>
  <si>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</si>
  <si>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</si>
  <si>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</si>
  <si>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</si>
  <si>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</si>
  <si>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</si>
  <si>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</si>
  <si>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</si>
  <si>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</si>
  <si>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</si>
  <si>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</si>
  <si>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</si>
  <si>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</si>
  <si>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</si>
  <si>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</si>
  <si>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</si>
  <si>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</si>
  <si>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</si>
  <si>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</si>
  <si>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</si>
  <si>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</si>
  <si>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</si>
  <si>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</si>
  <si>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</si>
  <si>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</si>
  <si>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</si>
  <si>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</si>
  <si>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</si>
  <si>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</si>
  <si>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</si>
  <si>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</si>
  <si>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</si>
  <si>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</si>
  <si>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</si>
  <si>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</si>
  <si>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</si>
  <si>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</si>
  <si>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</si>
  <si>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</si>
  <si>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</si>
  <si>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</si>
  <si>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</si>
  <si>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</si>
  <si>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</si>
  <si>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</si>
  <si>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</si>
  <si>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</si>
  <si>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</si>
  <si>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</si>
  <si>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</si>
  <si>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</si>
  <si>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</si>
  <si>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</si>
  <si>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</si>
  <si>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</si>
  <si>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</si>
  <si>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</si>
  <si>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</si>
  <si>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</si>
  <si>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</si>
  <si>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</si>
  <si>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</si>
  <si>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</si>
  <si>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</si>
  <si>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</si>
  <si>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</si>
  <si>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</si>
  <si>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</si>
  <si>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</si>
  <si>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</si>
  <si>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</si>
  <si>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</si>
  <si>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</si>
  <si>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</si>
  <si>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</si>
  <si>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</si>
  <si>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</si>
  <si>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</si>
  <si>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</si>
  <si>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</si>
  <si>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</si>
  <si>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</si>
  <si>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</si>
  <si>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</si>
  <si>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</si>
  <si>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</si>
  <si>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</si>
  <si>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</si>
  <si>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</si>
  <si>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</si>
  <si>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</si>
  <si>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</si>
  <si>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</si>
  <si>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</si>
  <si>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</si>
  <si>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</si>
  <si>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</si>
  <si>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</si>
  <si>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</si>
  <si>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</si>
  <si>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</si>
  <si>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</si>
  <si>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</si>
  <si>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</si>
  <si>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</si>
  <si>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</si>
  <si>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</si>
  <si>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</si>
  <si>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</si>
  <si>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</si>
  <si>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</si>
  <si>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</si>
  <si>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</si>
  <si>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</si>
  <si>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</si>
  <si>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</si>
  <si>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</si>
  <si>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</si>
  <si>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</si>
  <si>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</si>
  <si>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</si>
  <si>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</si>
  <si>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</si>
  <si>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</si>
  <si>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</si>
  <si>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</si>
  <si>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</si>
  <si>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</si>
  <si>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</si>
  <si>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</si>
  <si>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</si>
  <si>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</si>
  <si>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</si>
  <si>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</si>
  <si>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</si>
  <si>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</si>
  <si>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</si>
  <si>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</si>
  <si>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</si>
  <si>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</si>
  <si>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</si>
  <si>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</si>
  <si>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</si>
  <si>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</si>
  <si>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</si>
  <si>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</si>
  <si>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</si>
  <si>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</si>
  <si>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</si>
  <si>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</si>
  <si>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</si>
  <si>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</si>
  <si>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</si>
  <si>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</si>
  <si>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</si>
  <si>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</si>
  <si>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</si>
  <si>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</si>
  <si>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</si>
  <si>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</si>
  <si>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</si>
  <si>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</si>
  <si>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</si>
  <si>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</si>
  <si>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</si>
  <si>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</si>
  <si>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</si>
  <si>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</si>
  <si>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</si>
  <si>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</si>
  <si>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</si>
  <si>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</si>
  <si>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</si>
  <si>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</si>
  <si>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</si>
  <si>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</si>
  <si>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</si>
  <si>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</si>
  <si>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</si>
  <si>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</si>
  <si>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</si>
  <si>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</si>
  <si>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</si>
  <si>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</si>
  <si>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</si>
  <si>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</si>
  <si>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</si>
  <si>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</si>
  <si>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</si>
  <si>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</si>
  <si>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</si>
  <si>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</si>
  <si>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</si>
  <si>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</si>
  <si>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</si>
  <si>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</si>
  <si>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</si>
  <si>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</si>
  <si>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</si>
  <si>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</si>
  <si>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</si>
  <si>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</si>
  <si>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</si>
  <si>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</si>
  <si>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</si>
  <si>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</si>
  <si>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</si>
  <si>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</si>
  <si>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</si>
  <si>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</si>
  <si>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</si>
  <si>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</si>
  <si>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</si>
  <si>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</si>
  <si>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</si>
  <si>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</si>
  <si>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</si>
  <si>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</si>
  <si>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</si>
  <si>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</si>
  <si>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</si>
  <si>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</si>
  <si>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</si>
  <si>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</si>
  <si>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</si>
  <si>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</si>
  <si>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</si>
  <si>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</si>
  <si>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</si>
  <si>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</si>
  <si>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</si>
  <si>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</si>
  <si>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</si>
  <si>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</si>
  <si>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</si>
  <si>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</si>
  <si>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</si>
  <si>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</si>
  <si>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</si>
  <si>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</si>
  <si>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</si>
  <si>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</si>
  <si>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</si>
  <si>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</si>
  <si>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</si>
  <si>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</si>
  <si>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</si>
  <si>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</si>
  <si>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</si>
  <si>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</si>
  <si>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</si>
  <si>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</si>
  <si>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</si>
  <si>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</si>
  <si>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</si>
  <si>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</si>
  <si>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</si>
  <si>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</si>
  <si>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</si>
  <si>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</si>
  <si>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</si>
  <si>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</si>
  <si>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</si>
  <si>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</si>
  <si>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</si>
  <si>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</si>
  <si>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</si>
  <si>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</si>
  <si>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</si>
  <si>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</si>
  <si>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</si>
  <si>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</si>
  <si>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</si>
  <si>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</si>
  <si>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</si>
  <si>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</si>
  <si>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</si>
  <si>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</si>
  <si>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</si>
  <si>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</si>
  <si>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</si>
  <si>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</si>
  <si>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</si>
  <si>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</si>
  <si>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</si>
  <si>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</si>
  <si>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</si>
  <si>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</si>
  <si>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</si>
  <si>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</si>
  <si>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</si>
  <si>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</si>
  <si>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</si>
  <si>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</si>
  <si>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</si>
  <si>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</si>
  <si>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</si>
  <si>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</si>
  <si>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</si>
  <si>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</si>
  <si>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</si>
  <si>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</si>
  <si>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</si>
  <si>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</si>
  <si>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</si>
  <si>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</si>
  <si>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</si>
  <si>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</si>
  <si>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</si>
  <si>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</si>
  <si>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</si>
  <si>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</si>
  <si>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</si>
  <si>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</si>
  <si>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</si>
  <si>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</si>
  <si>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</si>
  <si>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</si>
  <si>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</si>
  <si>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</si>
  <si>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</si>
  <si>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</si>
  <si>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</si>
  <si>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</si>
  <si>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</si>
  <si>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</si>
  <si>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</si>
  <si>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</si>
  <si>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</si>
  <si>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</si>
  <si>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</si>
  <si>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</si>
  <si>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</si>
  <si>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</si>
  <si>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</si>
  <si>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</si>
  <si>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</si>
  <si>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</si>
  <si>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</si>
  <si>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</si>
  <si>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</si>
  <si>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</si>
  <si>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</si>
  <si>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</si>
  <si>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</si>
  <si>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</si>
  <si>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</si>
  <si>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</si>
  <si>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</si>
  <si>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</si>
  <si>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</si>
  <si>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</si>
  <si>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</si>
  <si>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</si>
  <si>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</si>
  <si>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</si>
  <si>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</si>
  <si>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</si>
  <si>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</si>
  <si>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</si>
  <si>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</si>
  <si>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</si>
  <si>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</si>
  <si>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</si>
  <si>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</si>
  <si>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</si>
  <si>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</si>
  <si>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</si>
  <si>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</si>
  <si>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</si>
  <si>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</si>
  <si>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</si>
  <si>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</si>
  <si>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</si>
  <si>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</si>
  <si>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</si>
  <si>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</si>
  <si>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</si>
  <si>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</si>
  <si>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</si>
  <si>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</si>
  <si>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</si>
  <si>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</si>
  <si>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</si>
  <si>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</si>
  <si>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</si>
  <si>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</si>
  <si>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</si>
  <si>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</si>
  <si>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</si>
  <si>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</si>
  <si>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</si>
  <si>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</si>
  <si>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</si>
  <si>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</si>
  <si>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</si>
  <si>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</si>
  <si>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</si>
  <si>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</si>
  <si>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</si>
  <si>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</si>
  <si>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</si>
  <si>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</si>
  <si>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</si>
  <si>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</si>
  <si>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</si>
  <si>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</si>
  <si>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</si>
  <si>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</si>
  <si>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</si>
  <si>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</si>
  <si>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</si>
  <si>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</si>
  <si>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</si>
  <si>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</si>
  <si>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</si>
  <si>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</si>
  <si>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</si>
  <si>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</si>
  <si>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</si>
  <si>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</si>
  <si>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</si>
  <si>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</si>
  <si>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</si>
  <si>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</si>
  <si>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</si>
  <si>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</si>
  <si>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</si>
  <si>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</si>
  <si>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</si>
  <si>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</si>
  <si>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</si>
  <si>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</si>
  <si>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</si>
  <si>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</si>
  <si>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</si>
  <si>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</si>
  <si>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</si>
  <si>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</si>
  <si>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</si>
  <si>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</si>
  <si>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</si>
  <si>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</si>
  <si>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</si>
  <si>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</si>
  <si>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</si>
  <si>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</si>
  <si>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</si>
  <si>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</si>
  <si>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</si>
  <si>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</si>
  <si>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</si>
  <si>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</si>
  <si>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</si>
  <si>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</si>
  <si>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</si>
  <si>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</si>
  <si>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</si>
  <si>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</si>
  <si>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</si>
  <si>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</si>
  <si>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</si>
  <si>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</si>
  <si>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</si>
  <si>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</si>
  <si>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</si>
  <si>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</si>
  <si>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</si>
  <si>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</si>
  <si>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</si>
  <si>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</si>
  <si>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</si>
  <si>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</si>
  <si>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</si>
  <si>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</si>
  <si>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</si>
  <si>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</si>
  <si>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</si>
  <si>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</si>
  <si>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</si>
  <si>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</si>
  <si>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</si>
  <si>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</si>
  <si>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</si>
  <si>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</si>
  <si>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</si>
  <si>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</si>
  <si>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</si>
  <si>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</si>
  <si>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</si>
  <si>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</si>
  <si>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</si>
  <si>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</si>
  <si>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</si>
  <si>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</si>
  <si>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</si>
  <si>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</si>
  <si>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</si>
  <si>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</si>
  <si>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</si>
  <si>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</si>
  <si>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</si>
  <si>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</si>
  <si>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</si>
  <si>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</si>
  <si>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</si>
  <si>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</si>
  <si>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</si>
  <si>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</si>
  <si>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</si>
  <si>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</si>
  <si>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</si>
  <si>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</si>
  <si>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</si>
  <si>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</si>
  <si>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</si>
  <si>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</si>
  <si>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</si>
  <si>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</si>
  <si>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</si>
  <si>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</si>
  <si>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</si>
  <si>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</si>
  <si>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</si>
  <si>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</si>
  <si>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</si>
  <si>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</si>
  <si>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</si>
  <si>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</si>
  <si>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</si>
  <si>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</si>
  <si>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</si>
  <si>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</si>
  <si>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</si>
  <si>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</si>
  <si>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</si>
  <si>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</si>
  <si>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</si>
  <si>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</si>
  <si>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</si>
  <si>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</si>
  <si>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</si>
  <si>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</si>
  <si>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</si>
  <si>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</si>
  <si>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</si>
  <si>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</si>
  <si>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</si>
  <si>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</si>
  <si>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</si>
  <si>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</si>
  <si>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</si>
  <si>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</si>
  <si>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</si>
  <si>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</si>
  <si>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</si>
  <si>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</si>
  <si>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</si>
  <si>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</si>
  <si>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</si>
  <si>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</si>
  <si>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</si>
  <si>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</si>
  <si>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</si>
  <si>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</si>
  <si>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</si>
  <si>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</si>
  <si>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</si>
  <si>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</si>
  <si>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</si>
  <si>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</si>
  <si>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</si>
  <si>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</si>
  <si>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</si>
  <si>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</si>
  <si>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</si>
  <si>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</si>
  <si>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</si>
  <si>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</si>
  <si>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</si>
  <si>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</si>
  <si>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</si>
  <si>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</si>
  <si>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</si>
  <si>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</si>
  <si>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</si>
  <si>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</si>
  <si>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</si>
  <si>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</si>
  <si>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</si>
  <si>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</si>
  <si>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</si>
  <si>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</si>
  <si>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</si>
  <si>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</si>
  <si>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</si>
  <si>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</si>
  <si>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</si>
  <si>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</si>
  <si>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</si>
  <si>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</si>
  <si>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</si>
  <si>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</si>
  <si>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</si>
  <si>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</si>
  <si>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</si>
  <si>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</si>
  <si>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</si>
  <si>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</si>
  <si>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</si>
  <si>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</si>
  <si>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</si>
  <si>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</si>
  <si>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</si>
  <si>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</si>
  <si>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</si>
  <si>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</si>
  <si>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</si>
  <si>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</si>
  <si>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</si>
  <si>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</si>
  <si>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</si>
  <si>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</si>
  <si>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</si>
  <si>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</si>
  <si>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</si>
  <si>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</si>
  <si>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</si>
  <si>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</si>
  <si>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</si>
  <si>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</si>
  <si>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</si>
  <si>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</si>
  <si>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</si>
  <si>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</si>
  <si>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</si>
  <si>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</si>
  <si>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</si>
  <si>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</si>
  <si>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</si>
  <si>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</si>
  <si>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</si>
  <si>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</si>
  <si>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</si>
  <si>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</si>
  <si>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</si>
  <si>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</si>
  <si>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</si>
  <si>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</si>
  <si>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</si>
  <si>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</si>
  <si>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</si>
  <si>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</si>
  <si>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</si>
  <si>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</si>
  <si>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</si>
  <si>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</si>
  <si>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</si>
  <si>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</si>
  <si>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</si>
  <si>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</si>
  <si>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</si>
  <si>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</si>
  <si>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</si>
  <si>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</si>
  <si>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</si>
  <si>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</si>
  <si>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</si>
  <si>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</si>
  <si>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</si>
  <si>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</si>
  <si>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</si>
  <si>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</si>
  <si>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</si>
  <si>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</si>
  <si>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</si>
  <si>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</si>
  <si>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</si>
  <si>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</si>
  <si>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</si>
  <si>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</si>
  <si>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</si>
  <si>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</si>
  <si>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</si>
  <si>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</si>
  <si>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</si>
  <si>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</si>
  <si>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</si>
  <si>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</si>
  <si>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</si>
  <si>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</si>
  <si>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</si>
  <si>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</si>
  <si>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</si>
  <si>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</si>
  <si>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</si>
  <si>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</si>
  <si>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</si>
  <si>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</si>
  <si>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</si>
  <si>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</si>
  <si>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</si>
  <si>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</si>
  <si>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</si>
  <si>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</si>
  <si>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</si>
  <si>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</si>
  <si>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</si>
  <si>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</si>
  <si>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</si>
  <si>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</si>
  <si>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</si>
  <si>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</si>
  <si>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</si>
  <si>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</si>
  <si>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</si>
  <si>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</si>
  <si>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</si>
  <si>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</si>
  <si>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</si>
  <si>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</si>
  <si>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</si>
  <si>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</si>
  <si>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</si>
  <si>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</si>
  <si>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</si>
  <si>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</si>
  <si>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</si>
  <si>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</si>
  <si>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</si>
  <si>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</si>
  <si>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</si>
  <si>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</si>
  <si>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</si>
  <si>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</si>
  <si>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</si>
  <si>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</si>
  <si>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</si>
  <si>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</si>
  <si>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</si>
  <si>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</si>
  <si>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</si>
  <si>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</si>
  <si>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</si>
  <si>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</si>
  <si>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</si>
  <si>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</si>
  <si>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</si>
  <si>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</si>
  <si>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</si>
  <si>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</si>
  <si>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</si>
  <si>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</si>
  <si>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</si>
  <si>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</si>
  <si>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</si>
  <si>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</si>
  <si>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</si>
  <si>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</si>
  <si>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</si>
  <si>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</si>
  <si>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</si>
  <si>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</si>
  <si>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</si>
  <si>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</si>
  <si>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</si>
  <si>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</si>
  <si>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</si>
  <si>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</si>
  <si>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</si>
  <si>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</si>
  <si>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</si>
  <si>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</si>
  <si>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</si>
  <si>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</si>
  <si>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</si>
  <si>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</si>
  <si>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</si>
  <si>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</si>
  <si>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</si>
  <si>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</si>
  <si>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</si>
  <si>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</si>
  <si>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</si>
  <si>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</si>
  <si>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</si>
  <si>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</si>
  <si>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</si>
  <si>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</si>
  <si>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</si>
  <si>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</si>
  <si>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</si>
  <si>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</si>
  <si>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</si>
  <si>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</si>
  <si>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</si>
  <si>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</si>
  <si>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</si>
  <si>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</si>
  <si>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</si>
  <si>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</si>
  <si>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</si>
  <si>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</si>
  <si>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</si>
  <si>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</si>
  <si>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</si>
  <si>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</si>
  <si>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</si>
  <si>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</si>
  <si>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</si>
  <si>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</si>
  <si>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</si>
  <si>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</si>
  <si>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</si>
  <si>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</si>
  <si>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</si>
  <si>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</si>
  <si>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</si>
  <si>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</si>
  <si>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</si>
  <si>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</si>
  <si>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</si>
  <si>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</si>
  <si>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</si>
  <si>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</si>
  <si>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</si>
  <si>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</si>
  <si>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</si>
  <si>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</si>
  <si>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</si>
  <si>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</si>
  <si>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</si>
  <si>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</si>
  <si>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</si>
  <si>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</si>
  <si>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</si>
  <si>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</si>
  <si>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</si>
  <si>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</si>
  <si>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</si>
  <si>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</si>
  <si>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</si>
  <si>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</si>
  <si>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</si>
  <si>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</si>
  <si>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</si>
  <si>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</si>
  <si>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</si>
  <si>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</si>
  <si>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</si>
  <si>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</si>
  <si>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</si>
  <si>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</si>
  <si>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</si>
  <si>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</si>
  <si>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</si>
  <si>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</si>
  <si>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</si>
  <si>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</si>
  <si>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</si>
  <si>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</si>
  <si>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</si>
  <si>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</si>
  <si>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</si>
  <si>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</si>
  <si>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</si>
  <si>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</si>
  <si>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</si>
  <si>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</si>
  <si>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</si>
  <si>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</si>
  <si>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</si>
  <si>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</si>
  <si>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</si>
  <si>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</si>
  <si>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</si>
  <si>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</si>
  <si>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</si>
  <si>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</si>
  <si>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</si>
  <si>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</si>
  <si>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</si>
  <si>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</si>
  <si>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</si>
  <si>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</si>
  <si>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</si>
  <si>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</si>
  <si>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</si>
  <si>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</si>
  <si>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</si>
  <si>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</si>
  <si>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</si>
  <si>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</si>
  <si>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</si>
  <si>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</si>
  <si>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</si>
  <si>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</si>
  <si>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</si>
  <si>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</si>
  <si>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</si>
  <si>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</si>
  <si>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</si>
  <si>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</si>
  <si>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</si>
  <si>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</si>
  <si>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</si>
  <si>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</si>
  <si>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</si>
  <si>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</si>
  <si>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</si>
  <si>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</si>
  <si>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</si>
  <si>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</si>
  <si>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</si>
  <si>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</si>
  <si>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</si>
  <si>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</si>
  <si>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</si>
  <si>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</si>
  <si>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</si>
  <si>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</si>
  <si>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</si>
  <si>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</si>
  <si>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</si>
  <si>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</si>
  <si>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</si>
  <si>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</si>
  <si>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</si>
  <si>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</si>
  <si>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</si>
  <si>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</si>
  <si>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</si>
  <si>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</si>
  <si>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</si>
  <si>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</si>
  <si>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</si>
  <si>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</si>
  <si>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</si>
  <si>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</si>
  <si>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</si>
  <si>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</si>
  <si>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</si>
  <si>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</si>
  <si>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</si>
  <si>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</si>
  <si>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</si>
  <si>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</si>
  <si>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</si>
  <si>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</si>
  <si>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</si>
  <si>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</si>
  <si>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</si>
  <si>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</si>
  <si>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</si>
  <si>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</si>
  <si>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</si>
  <si>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</si>
  <si>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</si>
  <si>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</si>
  <si>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</si>
  <si>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</si>
  <si>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</si>
  <si>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</si>
  <si>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</si>
  <si>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</si>
  <si>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</si>
  <si>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</si>
  <si>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</si>
  <si>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</si>
  <si>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</si>
  <si>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</si>
  <si>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</si>
  <si>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</si>
  <si>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</si>
  <si>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</si>
  <si>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</si>
  <si>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</si>
  <si>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</si>
  <si>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</si>
  <si>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</si>
  <si>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</si>
  <si>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</si>
  <si>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</si>
  <si>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</si>
  <si>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</si>
  <si>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</si>
  <si>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</si>
  <si>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</si>
  <si>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</si>
  <si>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</si>
  <si>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</si>
  <si>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</si>
  <si>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</si>
  <si>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</si>
  <si>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</si>
  <si>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</si>
  <si>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</si>
  <si>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</si>
  <si>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</si>
  <si>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</si>
  <si>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</si>
  <si>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</si>
  <si>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</si>
  <si>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</si>
  <si>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</si>
  <si>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</si>
  <si>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</si>
  <si>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</si>
  <si>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</si>
  <si>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</si>
  <si>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</si>
  <si>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</si>
  <si>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</si>
  <si>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</si>
  <si>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</si>
  <si>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</si>
  <si>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</si>
  <si>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</si>
  <si>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</si>
  <si>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</si>
  <si>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</si>
  <si>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</si>
  <si>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</si>
  <si>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</si>
  <si>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</si>
  <si>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</si>
  <si>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</si>
  <si>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</si>
  <si>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</si>
  <si>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</si>
  <si>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</si>
  <si>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</si>
  <si>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</si>
  <si>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</si>
  <si>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</si>
  <si>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</si>
  <si>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</si>
  <si>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</si>
  <si>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</si>
  <si>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</si>
  <si>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</si>
  <si>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</si>
  <si>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</si>
  <si>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</si>
  <si>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</si>
  <si>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</si>
  <si>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</si>
  <si>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</si>
  <si>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</si>
  <si>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</si>
  <si>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</si>
  <si>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</si>
  <si>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</si>
  <si>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</si>
  <si>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</si>
  <si>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</si>
  <si>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</si>
  <si>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</si>
  <si>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</si>
  <si>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</si>
  <si>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</si>
  <si>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</si>
  <si>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</si>
  <si>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</si>
  <si>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</si>
  <si>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</si>
  <si>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</si>
  <si>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</si>
  <si>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</si>
  <si>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</si>
  <si>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</si>
  <si>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</si>
  <si>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</si>
  <si>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</si>
  <si>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</si>
  <si>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</si>
  <si>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</si>
  <si>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</si>
  <si>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</si>
  <si>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</si>
  <si>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</si>
  <si>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</si>
  <si>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</si>
  <si>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</si>
  <si>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</si>
  <si>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</si>
  <si>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</si>
  <si>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</si>
  <si>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</si>
  <si>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</si>
  <si>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</si>
  <si>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</si>
  <si>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</si>
  <si>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</si>
  <si>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</si>
  <si>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</si>
  <si>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</si>
  <si>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</si>
  <si>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</si>
  <si>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</si>
  <si>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</si>
  <si>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</si>
  <si>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</si>
  <si>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</si>
  <si>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</si>
  <si>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</si>
  <si>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</si>
  <si>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</si>
  <si>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</si>
  <si>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</si>
  <si>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</si>
  <si>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</si>
  <si>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</si>
  <si>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</si>
  <si>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</si>
  <si>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</si>
  <si>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</si>
  <si>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</si>
  <si>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</si>
  <si>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</si>
  <si>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</si>
  <si>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</si>
  <si>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</si>
  <si>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</si>
  <si>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</si>
  <si>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</si>
  <si>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</si>
  <si>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</si>
  <si>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</si>
  <si>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</si>
  <si>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</si>
  <si>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</si>
  <si>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</si>
  <si>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</si>
  <si>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</si>
  <si>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</si>
  <si>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</si>
  <si>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</si>
  <si>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</si>
  <si>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</si>
  <si>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</si>
  <si>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</si>
  <si>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</si>
  <si>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</si>
  <si>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</si>
  <si>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</si>
  <si>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</si>
  <si>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</si>
  <si>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</si>
  <si>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</si>
  <si>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</si>
  <si>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</si>
  <si>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</si>
  <si>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</si>
  <si>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</si>
  <si>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</si>
  <si>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</si>
  <si>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</si>
  <si>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</si>
  <si>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</si>
  <si>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</si>
  <si>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</si>
  <si>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</si>
  <si>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</si>
  <si>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</si>
  <si>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</si>
  <si>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</si>
  <si>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</si>
  <si>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</si>
  <si>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</si>
  <si>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</si>
  <si>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</si>
  <si>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</si>
  <si>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</si>
  <si>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</si>
  <si>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</si>
  <si>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</si>
  <si>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</si>
  <si>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</si>
  <si>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</si>
  <si>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</si>
  <si>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</si>
  <si>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</si>
  <si>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</si>
  <si>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</si>
  <si>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</si>
  <si>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</si>
  <si>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</si>
  <si>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</si>
  <si>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</si>
  <si>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</si>
  <si>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</si>
  <si>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</si>
  <si>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</si>
  <si>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</si>
  <si>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</si>
  <si>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</si>
  <si>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</si>
  <si>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</si>
  <si>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</si>
  <si>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</si>
  <si>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</si>
  <si>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</si>
  <si>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</si>
  <si>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</si>
  <si>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</si>
  <si>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</si>
  <si>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</si>
  <si>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</si>
  <si>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</si>
  <si>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</si>
  <si>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</si>
  <si>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</si>
  <si>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</si>
  <si>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</si>
  <si>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</si>
  <si>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</si>
  <si>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</si>
  <si>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</si>
  <si>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</si>
  <si>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</si>
  <si>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</si>
  <si>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</si>
  <si>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</si>
  <si>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</si>
  <si>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</si>
  <si>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</si>
  <si>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</si>
  <si>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</si>
  <si>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</si>
  <si>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</si>
  <si>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</si>
  <si>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</si>
  <si>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</si>
  <si>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</si>
  <si>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</si>
  <si>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</si>
  <si>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</si>
  <si>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</si>
  <si>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</si>
  <si>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</si>
  <si>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</si>
  <si>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</si>
  <si>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</si>
  <si>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</si>
  <si>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</si>
  <si>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</si>
  <si>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</si>
  <si>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</si>
  <si>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</si>
  <si>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</si>
  <si>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</si>
  <si>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</si>
  <si>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</si>
  <si>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</si>
  <si>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</si>
  <si>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</si>
  <si>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</si>
  <si>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</si>
  <si>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</si>
  <si>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</si>
  <si>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</si>
  <si>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</si>
  <si>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</si>
  <si>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</si>
  <si>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</si>
  <si>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</si>
  <si>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</si>
  <si>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</si>
  <si>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</si>
  <si>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</si>
  <si>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</si>
  <si>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</si>
  <si>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</si>
  <si>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</si>
  <si>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</si>
  <si>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</si>
  <si>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</si>
  <si>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</si>
  <si>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</si>
  <si>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</si>
  <si>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</si>
  <si>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</si>
  <si>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</si>
  <si>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</si>
  <si>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</si>
  <si>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</si>
  <si>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</si>
  <si>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</si>
  <si>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</si>
  <si>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</si>
  <si>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</si>
  <si>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</si>
  <si>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</si>
  <si>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</si>
  <si>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</si>
  <si>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</si>
  <si>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</si>
  <si>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</si>
  <si>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</si>
  <si>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</si>
  <si>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</si>
  <si>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</si>
  <si>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</si>
  <si>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</si>
  <si>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</si>
  <si>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</si>
  <si>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</si>
  <si>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</si>
  <si>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</si>
  <si>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</si>
  <si>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</si>
  <si>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</si>
  <si>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</si>
  <si>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</si>
  <si>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</si>
  <si>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</si>
  <si>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</si>
  <si>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</si>
  <si>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</si>
  <si>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</si>
  <si>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</si>
  <si>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</si>
  <si>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</si>
  <si>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</si>
  <si>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</si>
  <si>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</si>
  <si>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</si>
  <si>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</si>
  <si>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</si>
  <si>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</si>
  <si>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</si>
  <si>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</si>
  <si>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</si>
  <si>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</si>
  <si>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</si>
  <si>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</si>
  <si>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</si>
  <si>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</si>
  <si>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</si>
  <si>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</si>
  <si>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</si>
  <si>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</si>
  <si>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</si>
  <si>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</si>
  <si>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</si>
  <si>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</si>
  <si>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</si>
  <si>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</si>
  <si>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</si>
  <si>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</si>
  <si>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</si>
  <si>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</si>
  <si>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</si>
  <si>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</si>
  <si>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</si>
  <si>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</si>
  <si>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</si>
  <si>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</si>
  <si>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</si>
  <si>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</si>
  <si>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</si>
  <si>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</si>
  <si>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</si>
  <si>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</si>
  <si>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</si>
  <si>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</si>
  <si>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</si>
  <si>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</si>
  <si>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</si>
  <si>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</si>
  <si>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</si>
  <si>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</si>
  <si>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</si>
  <si>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</si>
  <si>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</si>
  <si>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</si>
  <si>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</si>
  <si>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</si>
  <si>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</si>
  <si>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</si>
  <si>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</si>
  <si>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</si>
  <si>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</si>
  <si>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</si>
  <si>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</si>
  <si>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</si>
  <si>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</si>
  <si>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</si>
  <si>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</si>
  <si>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</si>
  <si>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</si>
  <si>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</si>
  <si>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</si>
  <si>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</si>
  <si>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</si>
  <si>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</si>
  <si>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</si>
  <si>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</si>
  <si>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</si>
  <si>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</si>
  <si>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</si>
  <si>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</si>
  <si>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</si>
  <si>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</si>
  <si>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</si>
  <si>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</si>
  <si>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</si>
  <si>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</si>
  <si>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</si>
  <si>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</si>
  <si>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</si>
  <si>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</si>
  <si>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</si>
  <si>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</si>
  <si>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</si>
  <si>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</si>
  <si>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</si>
  <si>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</si>
  <si>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</si>
  <si>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</si>
  <si>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</si>
  <si>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</si>
  <si>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</si>
  <si>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</si>
  <si>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</si>
  <si>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</si>
  <si>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</si>
  <si>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</si>
  <si>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</si>
  <si>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</si>
  <si>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</si>
  <si>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</si>
  <si>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</si>
  <si>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</si>
  <si>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</si>
  <si>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</si>
  <si>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</si>
  <si>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</si>
  <si>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</si>
  <si>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</si>
  <si>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</si>
  <si>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</si>
  <si>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</si>
  <si>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</si>
  <si>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</si>
  <si>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</si>
  <si>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</si>
  <si>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</si>
  <si>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</si>
  <si>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</si>
  <si>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</si>
  <si>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</si>
  <si>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</si>
  <si>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</si>
  <si>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</si>
  <si>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</si>
  <si>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</si>
  <si>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</si>
  <si>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</si>
  <si>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</si>
  <si>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</si>
  <si>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</si>
  <si>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</si>
  <si>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</si>
  <si>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</si>
  <si>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</si>
  <si>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</si>
  <si>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</si>
  <si>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</si>
  <si>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</si>
  <si>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</si>
  <si>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</si>
  <si>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</si>
  <si>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</si>
  <si>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</si>
  <si>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</si>
  <si>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</si>
  <si>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</si>
  <si>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</si>
  <si>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</si>
  <si>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</si>
  <si>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</si>
  <si>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</si>
  <si>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</si>
  <si>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</si>
  <si>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</si>
  <si>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</si>
  <si>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</si>
  <si>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</si>
  <si>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</si>
  <si>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</si>
  <si>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</si>
  <si>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</si>
  <si>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</si>
  <si>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</si>
  <si>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</si>
  <si>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</si>
  <si>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</si>
  <si>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</si>
  <si>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</si>
  <si>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</si>
  <si>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</si>
  <si>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</si>
  <si>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</si>
  <si>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</si>
  <si>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</si>
  <si>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</si>
  <si>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</si>
  <si>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</si>
  <si>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</si>
  <si>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</si>
  <si>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</si>
  <si>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</si>
  <si>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</si>
  <si>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</si>
  <si>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</si>
  <si>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</si>
  <si>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</si>
  <si>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</si>
  <si>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</si>
  <si>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</si>
  <si>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</si>
  <si>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</si>
  <si>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</si>
  <si>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</si>
  <si>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</si>
  <si>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</si>
  <si>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</si>
  <si>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</si>
  <si>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</si>
  <si>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</si>
  <si>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</si>
  <si>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</si>
  <si>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</si>
  <si>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</si>
  <si>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</si>
  <si>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</si>
  <si>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</si>
  <si>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</si>
  <si>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</si>
  <si>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</si>
  <si>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</si>
  <si>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</si>
  <si>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</si>
  <si>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</si>
  <si>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</si>
  <si>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</si>
  <si>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</si>
  <si>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</si>
  <si>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</si>
  <si>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</si>
  <si>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</si>
  <si>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</si>
  <si>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</si>
  <si>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</si>
  <si>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</si>
  <si>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</si>
  <si>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</si>
  <si>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</si>
  <si>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</si>
  <si>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</si>
  <si>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</si>
  <si>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</si>
  <si>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</si>
  <si>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</si>
  <si>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</si>
  <si>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</si>
  <si>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</si>
  <si>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</si>
  <si>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</si>
  <si>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</si>
  <si>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</si>
  <si>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</si>
  <si>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</si>
  <si>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</si>
  <si>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</si>
  <si>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</si>
  <si>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</si>
  <si>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</si>
  <si>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</si>
  <si>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</si>
  <si>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</si>
  <si>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</si>
  <si>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</si>
  <si>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</si>
  <si>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</si>
  <si>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</si>
  <si>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</si>
  <si>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</si>
  <si>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</si>
  <si>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</si>
  <si>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</si>
  <si>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</si>
  <si>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</si>
  <si>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</si>
  <si>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</si>
  <si>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</si>
  <si>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</si>
  <si>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</si>
  <si>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</si>
  <si>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</si>
  <si>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</si>
  <si>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</si>
  <si>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</si>
  <si>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</si>
  <si>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</si>
  <si>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</si>
  <si>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</si>
  <si>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</si>
  <si>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</si>
  <si>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</si>
  <si>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</si>
  <si>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</si>
  <si>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</si>
  <si>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</si>
  <si>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</si>
  <si>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</si>
  <si>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</si>
  <si>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</si>
  <si>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</si>
  <si>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</si>
  <si>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</si>
  <si>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</si>
  <si>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</si>
  <si>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</si>
  <si>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</si>
  <si>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</si>
  <si>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</si>
  <si>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</si>
  <si>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</si>
  <si>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</si>
  <si>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</si>
  <si>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</si>
  <si>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</si>
  <si>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</si>
  <si>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</si>
  <si>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</si>
  <si>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</si>
  <si>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</si>
  <si>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</si>
  <si>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</si>
  <si>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</si>
  <si>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</si>
  <si>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</si>
  <si>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</si>
  <si>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</si>
  <si>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</si>
  <si>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</si>
  <si>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</si>
  <si>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</si>
  <si>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</si>
  <si>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</si>
  <si>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</si>
  <si>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</si>
  <si>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</si>
  <si>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</si>
  <si>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</si>
  <si>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</si>
  <si>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</si>
  <si>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</si>
  <si>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</si>
  <si>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</si>
  <si>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</si>
  <si>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</si>
  <si>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</si>
  <si>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</si>
  <si>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</si>
  <si>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</si>
  <si>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</si>
  <si>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</si>
  <si>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</si>
  <si>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</si>
  <si>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</si>
  <si>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</si>
  <si>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</si>
  <si>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</si>
  <si>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</si>
  <si>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</si>
  <si>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</si>
  <si>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</si>
  <si>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</si>
  <si>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</si>
  <si>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</si>
  <si>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</si>
  <si>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</si>
  <si>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</si>
  <si>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</si>
  <si>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</si>
  <si>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</si>
  <si>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</si>
  <si>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</si>
  <si>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</si>
  <si>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</si>
  <si>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</si>
  <si>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</si>
  <si>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</si>
  <si>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</si>
  <si>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</si>
  <si>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</si>
  <si>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</si>
  <si>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</si>
  <si>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</si>
  <si>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</si>
  <si>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</si>
  <si>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</si>
  <si>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</si>
  <si>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</si>
  <si>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</si>
  <si>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</si>
  <si>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</si>
  <si>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</si>
  <si>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</si>
  <si>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</si>
  <si>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</si>
  <si>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</si>
  <si>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</si>
  <si>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</si>
  <si>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</si>
  <si>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</si>
  <si>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</si>
  <si>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</si>
  <si>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</si>
  <si>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</si>
  <si>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</si>
  <si>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</si>
  <si>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</si>
  <si>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</si>
  <si>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</si>
  <si>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</si>
  <si>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</si>
  <si>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</si>
  <si>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</si>
  <si>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</si>
  <si>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</si>
  <si>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</si>
  <si>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</si>
  <si>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</si>
  <si>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</si>
  <si>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</si>
  <si>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</si>
  <si>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</si>
  <si>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</si>
  <si>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</si>
  <si>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</si>
  <si>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</si>
  <si>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</si>
  <si>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</si>
  <si>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</si>
  <si>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</si>
  <si>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</si>
  <si>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</si>
  <si>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</si>
  <si>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</si>
  <si>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</si>
  <si>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</si>
  <si>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</si>
  <si>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</si>
  <si>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</si>
  <si>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</si>
  <si>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</si>
  <si>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</si>
  <si>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</si>
  <si>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</si>
  <si>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</si>
  <si>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</si>
  <si>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</si>
  <si>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</si>
  <si>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</si>
  <si>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</si>
  <si>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</si>
  <si>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</si>
  <si>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</si>
  <si>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</si>
  <si>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</si>
  <si>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</si>
  <si>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</si>
  <si>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</si>
  <si>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</si>
  <si>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</si>
  <si>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</si>
  <si>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</si>
  <si>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</si>
  <si>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</si>
  <si>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</si>
  <si>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</si>
  <si>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</si>
  <si>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</si>
  <si>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</si>
  <si>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</si>
  <si>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</si>
  <si>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</si>
  <si>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</si>
  <si>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</si>
  <si>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</si>
  <si>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</si>
  <si>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</si>
  <si>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</si>
  <si>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</si>
  <si>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</si>
  <si>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</si>
  <si>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</si>
  <si>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</si>
  <si>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</si>
  <si>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</si>
  <si>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</si>
  <si>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</si>
  <si>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</si>
  <si>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</si>
  <si>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</si>
  <si>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</si>
  <si>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</si>
  <si>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</si>
  <si>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</si>
  <si>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</si>
  <si>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</si>
  <si>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</si>
  <si>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</si>
  <si>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</si>
  <si>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</si>
  <si>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</si>
  <si>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</si>
  <si>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</si>
  <si>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</si>
  <si>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</si>
  <si>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</si>
  <si>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</si>
  <si>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</si>
  <si>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</si>
  <si>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</si>
  <si>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</si>
  <si>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</si>
  <si>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</si>
  <si>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</si>
  <si>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</si>
  <si>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</si>
  <si>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</si>
  <si>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</si>
  <si>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</si>
  <si>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</si>
  <si>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</si>
  <si>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</si>
  <si>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</si>
  <si>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</si>
  <si>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</si>
  <si>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</si>
  <si>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</si>
  <si>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</si>
  <si>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</si>
  <si>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</si>
  <si>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</si>
  <si>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</si>
  <si>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</si>
  <si>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</si>
  <si>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</si>
  <si>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</si>
  <si>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</si>
  <si>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</si>
  <si>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</si>
  <si>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</si>
  <si>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</si>
  <si>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</si>
  <si>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</si>
  <si>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</si>
  <si>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</si>
  <si>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</si>
  <si>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</si>
  <si>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</si>
  <si>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</si>
  <si>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</si>
  <si>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</si>
  <si>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</si>
  <si>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</si>
  <si>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</si>
  <si>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</si>
  <si>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</si>
  <si>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</si>
  <si>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</si>
  <si>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</si>
  <si>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</si>
  <si>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</si>
  <si>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</si>
  <si>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</si>
  <si>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</si>
  <si>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</si>
  <si>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</si>
  <si>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</si>
  <si>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</si>
  <si>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</si>
  <si>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</si>
  <si>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</si>
  <si>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</si>
  <si>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</si>
  <si>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</si>
  <si>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</si>
  <si>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</si>
  <si>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</si>
  <si>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</si>
  <si>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</si>
  <si>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</si>
  <si>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</si>
  <si>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</si>
  <si>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</si>
  <si>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</si>
  <si>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</si>
  <si>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</si>
  <si>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</si>
  <si>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</si>
  <si>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</si>
  <si>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</si>
  <si>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</si>
  <si>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</si>
  <si>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</si>
  <si>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</si>
  <si>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</si>
  <si>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</si>
  <si>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</si>
  <si>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</si>
  <si>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</si>
  <si>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</si>
  <si>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</si>
  <si>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</si>
  <si>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</si>
  <si>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</si>
  <si>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</si>
  <si>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</si>
  <si>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</si>
  <si>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</si>
  <si>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</si>
  <si>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</si>
  <si>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</si>
  <si>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</si>
  <si>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</si>
  <si>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</si>
  <si>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</si>
  <si>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</si>
  <si>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</si>
  <si>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</si>
  <si>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</si>
  <si>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</si>
  <si>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</si>
  <si>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</si>
  <si>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</si>
  <si>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</si>
  <si>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</si>
  <si>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</si>
  <si>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</si>
  <si>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</si>
  <si>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</si>
  <si>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</si>
  <si>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</si>
  <si>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</si>
  <si>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</si>
  <si>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</si>
  <si>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</si>
  <si>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</si>
  <si>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</si>
  <si>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</si>
  <si>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</si>
  <si>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</si>
  <si>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</si>
  <si>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</si>
  <si>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</si>
  <si>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</si>
  <si>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</si>
  <si>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</si>
  <si>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</si>
  <si>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</si>
  <si>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</si>
  <si>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</si>
  <si>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</si>
  <si>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</si>
  <si>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</si>
  <si>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</si>
  <si>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</si>
  <si>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</si>
  <si>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</si>
  <si>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</si>
  <si>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</si>
  <si>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</si>
  <si>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</si>
  <si>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</si>
  <si>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</si>
  <si>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</si>
  <si>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</si>
  <si>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</si>
  <si>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</si>
  <si>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</si>
  <si>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</si>
  <si>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</si>
  <si>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</si>
  <si>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</si>
  <si>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</si>
  <si>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</si>
  <si>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</si>
  <si>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</si>
  <si>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</si>
  <si>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</si>
  <si>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</si>
  <si>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</si>
  <si>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</si>
  <si>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</si>
  <si>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</si>
  <si>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</si>
  <si>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</si>
  <si>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</si>
  <si>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</si>
  <si>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</si>
  <si>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</si>
  <si>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</si>
  <si>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</si>
  <si>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</si>
  <si>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</si>
  <si>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</si>
  <si>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</si>
  <si>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</si>
  <si>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</si>
  <si>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</si>
  <si>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</si>
  <si>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</si>
  <si>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</si>
  <si>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</si>
  <si>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</si>
  <si>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</si>
  <si>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</si>
  <si>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</si>
  <si>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</si>
  <si>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</si>
  <si>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</si>
  <si>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</si>
  <si>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</si>
  <si>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</si>
  <si>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</si>
  <si>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</si>
  <si>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</si>
  <si>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</si>
  <si>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</si>
  <si>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</si>
  <si>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</si>
  <si>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</si>
  <si>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</si>
  <si>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</si>
  <si>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</si>
  <si>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</si>
  <si>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</si>
  <si>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</si>
  <si>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</si>
  <si>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</si>
  <si>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</si>
  <si>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</si>
  <si>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</si>
  <si>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</si>
  <si>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</si>
  <si>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</si>
  <si>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</si>
  <si>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</si>
  <si>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</si>
  <si>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</si>
  <si>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</si>
  <si>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</si>
  <si>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</si>
  <si>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</si>
  <si>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</si>
  <si>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</si>
  <si>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</si>
  <si>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</si>
  <si>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</si>
  <si>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</si>
  <si>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</si>
  <si>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</si>
  <si>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</si>
  <si>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</si>
  <si>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</si>
  <si>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</si>
  <si>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</si>
  <si>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</si>
  <si>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</si>
  <si>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</si>
  <si>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</si>
  <si>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</si>
  <si>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</si>
  <si>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</si>
  <si>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</si>
  <si>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</si>
  <si>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</si>
  <si>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</si>
  <si>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</si>
  <si>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</si>
  <si>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</si>
  <si>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</si>
  <si>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</si>
  <si>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</si>
  <si>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</si>
  <si>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</si>
  <si>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</si>
  <si>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</si>
  <si>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</si>
  <si>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</si>
  <si>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</si>
  <si>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</si>
  <si>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</si>
  <si>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</si>
  <si>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</si>
  <si>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</si>
  <si>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</si>
  <si>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</si>
  <si>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</si>
  <si>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</si>
  <si>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</si>
  <si>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</si>
  <si>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</si>
  <si>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</si>
  <si>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</si>
  <si>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</si>
  <si>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</si>
  <si>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</si>
  <si>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</si>
  <si>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</si>
  <si>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</si>
  <si>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</si>
  <si>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</si>
  <si>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</si>
  <si>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</si>
  <si>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</si>
  <si>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</si>
  <si>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</si>
  <si>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</si>
  <si>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</si>
  <si>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</si>
  <si>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</si>
  <si>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</si>
  <si>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</si>
  <si>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</si>
  <si>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</si>
  <si>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</si>
  <si>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</si>
  <si>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</si>
  <si>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</si>
  <si>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</si>
  <si>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</si>
  <si>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</si>
  <si>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</si>
  <si>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</si>
  <si>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</si>
  <si>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</si>
  <si>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</si>
  <si>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</si>
  <si>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</si>
  <si>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</si>
  <si>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</si>
  <si>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</si>
  <si>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</si>
  <si>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</si>
  <si>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</si>
  <si>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</si>
  <si>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</si>
  <si>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</si>
  <si>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</si>
  <si>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</si>
  <si>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</si>
  <si>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</si>
  <si>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</si>
  <si>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</si>
  <si>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</si>
  <si>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</si>
  <si>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</si>
  <si>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</si>
  <si>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</si>
  <si>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</si>
  <si>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</si>
  <si>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</si>
  <si>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</si>
  <si>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</si>
  <si>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</si>
  <si>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</si>
  <si>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</si>
  <si>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</si>
  <si>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</si>
  <si>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</si>
  <si>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</si>
  <si>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</si>
  <si>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</si>
  <si>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</si>
  <si>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</si>
  <si>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</si>
  <si>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</si>
  <si>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</si>
  <si>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</si>
  <si>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</si>
  <si>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</si>
  <si>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</si>
  <si>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</si>
  <si>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</si>
  <si>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</si>
  <si>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</si>
  <si>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</si>
  <si>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</si>
  <si>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</si>
  <si>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</si>
  <si>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</si>
  <si>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</si>
  <si>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</si>
  <si>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</si>
  <si>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</si>
  <si>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</si>
  <si>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</si>
  <si>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</si>
  <si>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</si>
  <si>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</si>
  <si>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</si>
  <si>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</si>
  <si>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</si>
  <si>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</si>
  <si>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</si>
  <si>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</si>
  <si>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</si>
  <si>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</si>
  <si>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</si>
  <si>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</si>
  <si>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</si>
  <si>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</si>
  <si>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</si>
  <si>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</si>
  <si>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</si>
  <si>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</si>
  <si>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</si>
  <si>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</si>
  <si>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</si>
  <si>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</si>
  <si>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</si>
  <si>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</si>
  <si>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</si>
  <si>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</si>
  <si>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</si>
  <si>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</si>
  <si>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</si>
  <si>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</si>
  <si>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</si>
  <si>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</si>
  <si>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</si>
  <si>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</si>
  <si>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</si>
  <si>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</si>
  <si>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</si>
  <si>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</si>
  <si>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</si>
  <si>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</si>
  <si>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</si>
  <si>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</si>
  <si>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</si>
  <si>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</si>
  <si>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</si>
  <si>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</si>
  <si>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</si>
  <si>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</si>
  <si>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</si>
  <si>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</si>
  <si>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</si>
  <si>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</si>
  <si>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</si>
  <si>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</si>
  <si>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</si>
  <si>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</si>
  <si>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</si>
  <si>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</si>
  <si>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</si>
  <si>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</si>
  <si>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</si>
  <si>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</si>
  <si>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</si>
  <si>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</si>
  <si>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</si>
  <si>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</si>
  <si>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</si>
  <si>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</si>
  <si>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</si>
  <si>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</si>
  <si>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</si>
  <si>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</si>
  <si>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</si>
  <si>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</si>
  <si>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</si>
  <si>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</si>
  <si>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</si>
  <si>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</si>
  <si>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</si>
  <si>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</si>
  <si>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</si>
  <si>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</si>
  <si>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</si>
  <si>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</si>
  <si>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</si>
  <si>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</si>
  <si>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</si>
  <si>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</si>
  <si>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</si>
  <si>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</si>
  <si>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</si>
  <si>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</si>
  <si>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</si>
  <si>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</si>
  <si>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</si>
  <si>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</si>
  <si>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</si>
  <si>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</si>
  <si>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</si>
  <si>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</si>
  <si>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</si>
  <si>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</si>
  <si>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</si>
  <si>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</si>
  <si>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</si>
  <si>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</si>
  <si>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</si>
  <si>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</si>
  <si>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</si>
  <si>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</si>
  <si>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</si>
  <si>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</si>
  <si>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</si>
  <si>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</si>
  <si>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</si>
  <si>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</si>
  <si>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</si>
  <si>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</si>
  <si>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</si>
  <si>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</si>
  <si>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</si>
  <si>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</si>
  <si>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</si>
  <si>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</si>
  <si>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</si>
  <si>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</si>
  <si>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</si>
  <si>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</si>
  <si>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</si>
  <si>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</si>
  <si>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</si>
  <si>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</si>
  <si>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</si>
  <si>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</si>
  <si>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</si>
  <si>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</si>
  <si>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</si>
  <si>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</si>
  <si>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</si>
  <si>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</si>
  <si>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</si>
  <si>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</si>
  <si>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</si>
  <si>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</si>
  <si>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</si>
  <si>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</si>
  <si>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</si>
  <si>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</si>
  <si>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</si>
  <si>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</si>
  <si>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</si>
  <si>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</si>
  <si>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</si>
  <si>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</si>
  <si>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</si>
  <si>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</si>
  <si>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</si>
  <si>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</si>
  <si>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</si>
  <si>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</si>
  <si>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</si>
  <si>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</si>
  <si>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</si>
  <si>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</si>
  <si>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</si>
  <si>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</si>
  <si>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</si>
  <si>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</si>
  <si>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</si>
  <si>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</si>
  <si>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</si>
  <si>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</si>
  <si>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</si>
  <si>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</si>
  <si>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</si>
  <si>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</si>
  <si>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</si>
  <si>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</si>
  <si>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</si>
  <si>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</si>
  <si>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</si>
  <si>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</si>
  <si>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</si>
  <si>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</si>
  <si>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</si>
  <si>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</si>
  <si>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</si>
  <si>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</si>
  <si>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</si>
  <si>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</si>
  <si>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</si>
  <si>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</si>
  <si>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</si>
  <si>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</si>
  <si>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</si>
  <si>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</si>
  <si>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</si>
  <si>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</si>
  <si>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</si>
  <si>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</si>
  <si>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</si>
  <si>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</si>
  <si>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</si>
  <si>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</si>
  <si>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</si>
  <si>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</si>
  <si>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</si>
  <si>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</si>
  <si>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</si>
  <si>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</si>
  <si>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</si>
  <si>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</si>
  <si>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</si>
  <si>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</si>
  <si>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</si>
  <si>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</si>
  <si>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</si>
  <si>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</si>
  <si>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</si>
  <si>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</si>
  <si>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</si>
  <si>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</si>
  <si>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</si>
  <si>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</si>
  <si>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</si>
  <si>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</si>
  <si>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</si>
  <si>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</si>
  <si>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</si>
  <si>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</si>
  <si>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</si>
  <si>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</si>
  <si>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</si>
  <si>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</si>
  <si>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</si>
  <si>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</si>
  <si>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</si>
  <si>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</si>
  <si>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</si>
  <si>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</si>
  <si>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</si>
  <si>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</si>
  <si>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</si>
  <si>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</si>
  <si>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</si>
  <si>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</si>
  <si>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</si>
  <si>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</si>
  <si>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</si>
  <si>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</si>
  <si>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</si>
  <si>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</si>
  <si>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</si>
  <si>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</si>
  <si>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</si>
  <si>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</si>
  <si>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</si>
  <si>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</si>
  <si>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</si>
  <si>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</si>
  <si>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</si>
  <si>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</si>
  <si>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</si>
  <si>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</si>
  <si>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</si>
  <si>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</si>
  <si>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</si>
  <si>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</si>
  <si>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</si>
  <si>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</si>
  <si>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</si>
  <si>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</si>
  <si>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</si>
  <si>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</si>
  <si>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</si>
  <si>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</si>
  <si>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</si>
  <si>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</si>
  <si>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</si>
  <si>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</si>
  <si>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</si>
  <si>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</si>
  <si>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</si>
  <si>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</si>
  <si>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</si>
  <si>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</si>
  <si>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</si>
  <si>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</si>
  <si>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</si>
  <si>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</si>
  <si>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</si>
  <si>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</si>
  <si>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</si>
  <si>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</si>
  <si>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</si>
  <si>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</si>
  <si>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</si>
  <si>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</si>
  <si>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</si>
  <si>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</si>
  <si>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</si>
  <si>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</si>
  <si>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</si>
  <si>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</si>
  <si>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</si>
  <si>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</si>
  <si>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</si>
  <si>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</si>
  <si>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</si>
  <si>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</si>
  <si>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</si>
  <si>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</si>
  <si>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</si>
  <si>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</si>
  <si>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</si>
  <si>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</si>
  <si>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</si>
  <si>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</si>
  <si>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</si>
  <si>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</si>
  <si>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</si>
  <si>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</si>
  <si>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</si>
  <si>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</si>
  <si>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</si>
  <si>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</si>
  <si>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</si>
  <si>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</si>
  <si>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</si>
  <si>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</si>
  <si>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</si>
  <si>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</si>
  <si>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</si>
  <si>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</si>
  <si>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</si>
  <si>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</si>
  <si>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</si>
  <si>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</si>
  <si>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</si>
  <si>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</si>
  <si>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</si>
  <si>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</si>
  <si>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</si>
  <si>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</si>
  <si>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</si>
  <si>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</si>
  <si>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</si>
  <si>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</si>
  <si>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</si>
  <si>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</si>
  <si>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</si>
  <si>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</si>
  <si>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</si>
  <si>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</si>
  <si>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</si>
  <si>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</si>
  <si>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</si>
  <si>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</si>
  <si>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</si>
  <si>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</si>
  <si>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</si>
  <si>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</si>
  <si>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</si>
  <si>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</si>
  <si>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</si>
  <si>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</si>
  <si>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</si>
  <si>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</si>
  <si>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</si>
  <si>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</si>
  <si>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</si>
  <si>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</si>
  <si>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</si>
  <si>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</si>
  <si>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</si>
  <si>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</si>
  <si>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</si>
  <si>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</si>
  <si>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</si>
  <si>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</si>
  <si>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</si>
  <si>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</si>
  <si>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</si>
  <si>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</si>
  <si>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</si>
  <si>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</si>
  <si>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</si>
  <si>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</si>
  <si>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</si>
  <si>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</si>
  <si>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</si>
  <si>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</si>
  <si>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</si>
  <si>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</si>
  <si>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</si>
  <si>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</si>
  <si>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</si>
  <si>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</si>
  <si>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</si>
  <si>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</si>
  <si>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</si>
  <si>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</si>
  <si>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</si>
  <si>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</si>
  <si>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</si>
  <si>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</si>
  <si>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</si>
  <si>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</si>
  <si>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</si>
  <si>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</si>
  <si>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</si>
  <si>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</si>
  <si>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</si>
  <si>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</si>
  <si>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</si>
  <si>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</si>
  <si>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</si>
  <si>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</si>
  <si>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</si>
  <si>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</si>
  <si>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</si>
  <si>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</si>
  <si>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</si>
  <si>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</si>
  <si>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</si>
  <si>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</si>
  <si>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</si>
  <si>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</si>
  <si>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</si>
  <si>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</si>
  <si>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</si>
  <si>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</si>
  <si>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</si>
  <si>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</si>
  <si>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</si>
  <si>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</si>
  <si>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</si>
  <si>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</si>
  <si>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</si>
  <si>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</si>
  <si>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</si>
  <si>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</si>
  <si>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</si>
  <si>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</si>
  <si>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</si>
  <si>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</si>
  <si>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</si>
  <si>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</si>
  <si>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</si>
  <si>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</si>
  <si>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</si>
  <si>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</si>
  <si>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</si>
  <si>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</si>
  <si>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</si>
  <si>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</si>
  <si>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</si>
  <si>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</si>
  <si>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</si>
  <si>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</si>
  <si>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</si>
  <si>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</si>
  <si>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</si>
  <si>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</si>
  <si>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</si>
  <si>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</si>
  <si>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</si>
  <si>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</si>
  <si>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</si>
  <si>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</si>
  <si>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</si>
  <si>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</si>
  <si>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</si>
  <si>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</si>
  <si>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</si>
  <si>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</si>
  <si>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</si>
  <si>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</si>
  <si>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</si>
  <si>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</si>
  <si>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</si>
  <si>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</si>
  <si>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</si>
  <si>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</si>
  <si>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</si>
  <si>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</si>
  <si>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</si>
  <si>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</si>
  <si>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</si>
  <si>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</si>
  <si>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</si>
  <si>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</si>
  <si>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</si>
  <si>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</si>
  <si>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</si>
  <si>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</si>
  <si>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</si>
  <si>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</si>
  <si>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</si>
  <si>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</si>
  <si>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</si>
  <si>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</si>
  <si>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</si>
  <si>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</si>
  <si>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</si>
  <si>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</si>
  <si>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</si>
  <si>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</si>
  <si>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</si>
  <si>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</si>
  <si>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</si>
  <si>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</si>
  <si>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</si>
  <si>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</si>
  <si>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</si>
  <si>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</si>
  <si>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</si>
  <si>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</si>
  <si>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</si>
  <si>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</si>
  <si>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</si>
  <si>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</si>
  <si>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</si>
  <si>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</si>
  <si>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</si>
  <si>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</si>
  <si>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</si>
  <si>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</si>
  <si>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</si>
  <si>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</si>
  <si>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</si>
  <si>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</si>
  <si>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</si>
  <si>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</si>
  <si>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</si>
  <si>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</si>
  <si>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</si>
  <si>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</si>
  <si>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</si>
  <si>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</si>
  <si>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</si>
  <si>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</si>
  <si>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</si>
  <si>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</si>
  <si>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</si>
  <si>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</si>
  <si>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</si>
  <si>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</si>
  <si>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</si>
  <si>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</si>
  <si>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</si>
  <si>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</si>
  <si>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</si>
  <si>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</si>
  <si>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</si>
  <si>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</si>
  <si>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</si>
  <si>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</si>
  <si>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</si>
  <si>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</si>
  <si>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</si>
  <si>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</si>
  <si>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</si>
  <si>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</si>
  <si>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</si>
  <si>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</si>
  <si>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</si>
  <si>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</si>
  <si>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</si>
  <si>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</si>
  <si>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</si>
  <si>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</si>
  <si>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</si>
  <si>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</si>
  <si>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</si>
  <si>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</si>
  <si>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</si>
  <si>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</si>
  <si>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</si>
  <si>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</si>
  <si>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</si>
  <si>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</si>
  <si>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</si>
  <si>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</si>
  <si>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</si>
  <si>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</si>
  <si>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</si>
  <si>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</si>
  <si>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</si>
  <si>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</si>
  <si>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</si>
  <si>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</si>
  <si>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</si>
  <si>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</si>
  <si>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</si>
  <si>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</si>
  <si>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</si>
  <si>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</si>
  <si>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</si>
  <si>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</si>
  <si>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</si>
  <si>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</si>
  <si>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</si>
  <si>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</si>
  <si>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</si>
  <si>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</si>
  <si>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</si>
  <si>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</si>
  <si>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</si>
  <si>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</si>
  <si>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</si>
  <si>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</si>
  <si>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</si>
  <si>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</si>
  <si>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</si>
  <si>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</si>
  <si>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</si>
  <si>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</si>
  <si>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</si>
  <si>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</si>
  <si>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</si>
  <si>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</si>
  <si>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</si>
  <si>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</si>
  <si>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</si>
  <si>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</si>
  <si>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</si>
  <si>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</si>
  <si>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</si>
  <si>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</si>
  <si>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</si>
  <si>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</si>
  <si>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</si>
  <si>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</si>
  <si>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</si>
  <si>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</si>
  <si>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</si>
  <si>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</si>
  <si>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</si>
  <si>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</si>
  <si>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</si>
  <si>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</si>
  <si>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</si>
  <si>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</si>
  <si>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</si>
  <si>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</si>
  <si>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</si>
  <si>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</si>
  <si>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</si>
  <si>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</si>
  <si>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</si>
  <si>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</si>
  <si>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</si>
  <si>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</si>
  <si>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</si>
  <si>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</si>
  <si>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</si>
  <si>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</si>
  <si>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</si>
  <si>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</si>
  <si>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</si>
  <si>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</si>
  <si>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</si>
  <si>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</si>
  <si>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</si>
  <si>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</si>
  <si>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</si>
  <si>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</si>
  <si>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</si>
  <si>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</si>
  <si>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</si>
  <si>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</si>
  <si>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</si>
  <si>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</si>
  <si>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</si>
  <si>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</si>
  <si>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</si>
  <si>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</si>
  <si>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</si>
  <si>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</si>
  <si>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</si>
  <si>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</si>
  <si>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</si>
  <si>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</si>
  <si>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</si>
  <si>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</si>
  <si>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</si>
  <si>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</si>
  <si>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</si>
  <si>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</si>
  <si>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</si>
  <si>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</si>
  <si>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</si>
  <si>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</si>
  <si>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</si>
  <si>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</si>
  <si>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</si>
  <si>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</si>
  <si>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</si>
  <si>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</si>
  <si>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</si>
  <si>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</si>
  <si>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</si>
  <si>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</si>
  <si>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</si>
  <si>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</si>
  <si>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</si>
  <si>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</si>
  <si>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</si>
  <si>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</si>
  <si>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</si>
  <si>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</si>
  <si>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</si>
  <si>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</si>
  <si>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</si>
  <si>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</si>
  <si>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</si>
  <si>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</si>
  <si>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</si>
  <si>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</si>
  <si>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</si>
  <si>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</si>
  <si>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</si>
  <si>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</si>
  <si>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</si>
  <si>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</si>
  <si>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</si>
  <si>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</si>
  <si>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</si>
  <si>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</si>
  <si>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</si>
  <si>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</si>
  <si>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</si>
  <si>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</si>
  <si>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</si>
  <si>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</si>
  <si>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</si>
  <si>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</si>
  <si>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</si>
  <si>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</si>
  <si>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</si>
  <si>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</si>
  <si>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</si>
  <si>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</si>
  <si>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</si>
  <si>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</si>
  <si>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</si>
  <si>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</si>
  <si>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</si>
  <si>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</si>
  <si>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</si>
  <si>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</si>
  <si>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</si>
  <si>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</si>
  <si>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</si>
  <si>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</si>
  <si>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</si>
  <si>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</si>
  <si>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</si>
  <si>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</si>
  <si>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</si>
  <si>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</si>
  <si>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</si>
  <si>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</si>
  <si>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</si>
  <si>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</si>
  <si>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</si>
  <si>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</si>
  <si>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</si>
  <si>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</si>
  <si>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</si>
  <si>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</si>
  <si>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</si>
  <si>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</si>
  <si>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</si>
  <si>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</si>
  <si>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</si>
  <si>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</si>
  <si>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</si>
  <si>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</si>
  <si>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</si>
  <si>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</si>
  <si>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</si>
  <si>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</si>
  <si>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</si>
  <si>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</si>
  <si>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</si>
  <si>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</si>
  <si>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</si>
  <si>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</si>
  <si>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</si>
  <si>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</si>
  <si>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</si>
  <si>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</si>
  <si>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</si>
  <si>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</si>
  <si>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</si>
  <si>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</si>
  <si>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</si>
  <si>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</si>
  <si>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</si>
  <si>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</si>
  <si>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</si>
  <si>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</si>
  <si>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</si>
  <si>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</si>
  <si>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</si>
  <si>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</si>
  <si>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</si>
  <si>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</si>
  <si>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</si>
  <si>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</si>
  <si>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</si>
  <si>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</si>
  <si>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</si>
  <si>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</si>
  <si>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</si>
  <si>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</si>
  <si>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</si>
  <si>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</si>
  <si>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</si>
  <si>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</si>
  <si>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</si>
  <si>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</si>
  <si>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</si>
  <si>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</si>
  <si>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</si>
  <si>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</si>
  <si>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</si>
  <si>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</si>
  <si>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</si>
  <si>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</si>
  <si>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</si>
  <si>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</si>
  <si>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</si>
  <si>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</si>
  <si>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</si>
  <si>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</si>
  <si>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</si>
  <si>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</si>
  <si>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</si>
  <si>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</si>
  <si>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</si>
  <si>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</si>
  <si>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</si>
  <si>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</si>
  <si>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</si>
  <si>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</si>
  <si>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</si>
  <si>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</si>
  <si>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</si>
  <si>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</si>
  <si>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</si>
  <si>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</si>
  <si>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</si>
  <si>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</si>
  <si>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</si>
  <si>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</si>
  <si>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</si>
  <si>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</si>
  <si>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</si>
  <si>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</si>
  <si>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</si>
  <si>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</si>
  <si>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</si>
  <si>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</si>
  <si>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</si>
  <si>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</si>
  <si>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</si>
  <si>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</si>
  <si>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</si>
  <si>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</si>
  <si>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</si>
  <si>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</si>
  <si>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</si>
  <si>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</si>
  <si>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</si>
  <si>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</si>
  <si>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</si>
  <si>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</si>
  <si>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</si>
  <si>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</si>
  <si>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</si>
  <si>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</si>
  <si>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</si>
  <si>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</si>
  <si>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</si>
  <si>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</si>
  <si>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</si>
  <si>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</si>
  <si>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</si>
  <si>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</si>
  <si>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</si>
  <si>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</si>
  <si>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</si>
  <si>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</si>
  <si>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</si>
  <si>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</si>
  <si>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</si>
  <si>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</si>
  <si>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</si>
  <si>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</si>
  <si>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</si>
  <si>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</si>
  <si>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</si>
  <si>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</si>
  <si>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</si>
  <si>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</si>
  <si>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</si>
  <si>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</si>
  <si>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</si>
  <si>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</si>
  <si>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</si>
  <si>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</si>
  <si>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</si>
  <si>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</si>
  <si>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</si>
  <si>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</si>
  <si>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</si>
  <si>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</si>
  <si>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</si>
  <si>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</si>
  <si>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</si>
  <si>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</si>
  <si>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</si>
  <si>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</si>
  <si>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</si>
  <si>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</si>
  <si>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</si>
  <si>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</si>
  <si>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</si>
  <si>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</si>
  <si>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</si>
  <si>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</si>
  <si>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</si>
  <si>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</si>
  <si>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</si>
  <si>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</si>
  <si>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</si>
  <si>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</si>
  <si>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</si>
  <si>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</si>
  <si>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</si>
  <si>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</si>
  <si>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</si>
  <si>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</si>
  <si>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</si>
  <si>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</si>
  <si>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</si>
  <si>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</si>
  <si>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</si>
  <si>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</si>
  <si>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</si>
  <si>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</si>
  <si>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</si>
  <si>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</si>
  <si>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</si>
  <si>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</si>
  <si>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</si>
  <si>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</si>
  <si>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</si>
  <si>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</si>
  <si>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</si>
  <si>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</si>
  <si>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</si>
  <si>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</si>
  <si>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</si>
  <si>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</si>
  <si>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</si>
  <si>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</si>
  <si>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</si>
  <si>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</si>
  <si>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</si>
  <si>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</si>
  <si>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</si>
  <si>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</si>
  <si>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</si>
  <si>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</si>
  <si>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</si>
  <si>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</si>
  <si>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</si>
  <si>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</si>
  <si>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</si>
  <si>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</si>
  <si>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</si>
  <si>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</si>
  <si>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</si>
  <si>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</si>
  <si>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</si>
  <si>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</si>
  <si>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</si>
  <si>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</si>
  <si>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</si>
  <si>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</si>
  <si>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</si>
  <si>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</si>
  <si>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</si>
  <si>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</si>
  <si>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</si>
  <si>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</si>
  <si>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</si>
  <si>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</si>
  <si>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</si>
  <si>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</si>
  <si>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</si>
  <si>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</si>
  <si>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</si>
  <si>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</si>
  <si>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</si>
  <si>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</si>
  <si>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</si>
  <si>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</si>
  <si>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</si>
  <si>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</si>
  <si>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</si>
  <si>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</si>
  <si>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</si>
  <si>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</si>
  <si>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</si>
  <si>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</si>
  <si>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</si>
  <si>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</si>
  <si>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</si>
  <si>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</si>
  <si>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</si>
  <si>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</si>
  <si>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</si>
  <si>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</si>
  <si>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</si>
  <si>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</si>
  <si>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</si>
  <si>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</si>
  <si>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</si>
  <si>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</si>
  <si>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</si>
  <si>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</si>
  <si>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</si>
  <si>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</si>
  <si>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</si>
  <si>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</si>
  <si>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</si>
  <si>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</si>
  <si>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</si>
  <si>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</si>
  <si>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</si>
  <si>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</si>
  <si>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</si>
  <si>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</si>
  <si>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</si>
  <si>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</si>
  <si>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</si>
  <si>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</si>
  <si>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</si>
  <si>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</si>
  <si>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</si>
  <si>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</si>
  <si>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</si>
  <si>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</si>
  <si>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</si>
  <si>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</si>
  <si>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</si>
  <si>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</si>
  <si>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</si>
  <si>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</si>
  <si>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</si>
  <si>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</si>
  <si>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</si>
  <si>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</si>
  <si>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</si>
  <si>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</si>
  <si>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</si>
  <si>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</si>
  <si>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</si>
  <si>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</si>
  <si>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</si>
  <si>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</si>
  <si>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</si>
  <si>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</si>
  <si>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</si>
  <si>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</si>
  <si>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</si>
  <si>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</si>
  <si>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</si>
  <si>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</si>
  <si>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</si>
  <si>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</si>
  <si>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</si>
  <si>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</si>
  <si>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</si>
  <si>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</si>
  <si>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</si>
  <si>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</si>
  <si>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</si>
  <si>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</si>
  <si>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</si>
  <si>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</si>
  <si>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</si>
  <si>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</si>
  <si>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</si>
  <si>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</si>
  <si>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</si>
  <si>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</si>
  <si>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</si>
  <si>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</si>
  <si>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</si>
  <si>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</si>
  <si>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</si>
  <si>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</si>
  <si>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</si>
  <si>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</si>
  <si>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</si>
  <si>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</si>
  <si>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</si>
  <si>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</si>
  <si>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</si>
  <si>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</si>
  <si>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</si>
  <si>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</si>
  <si>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</si>
  <si>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</si>
  <si>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</si>
  <si>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</si>
  <si>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</si>
  <si>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</si>
  <si>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</si>
  <si>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</si>
  <si>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</si>
  <si>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</si>
  <si>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</si>
  <si>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</si>
  <si>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</si>
  <si>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</si>
  <si>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</si>
  <si>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</si>
  <si>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</si>
  <si>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</si>
  <si>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</si>
  <si>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</si>
  <si>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</si>
  <si>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</si>
  <si>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</si>
  <si>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</si>
  <si>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</si>
  <si>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</si>
  <si>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</si>
  <si>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</si>
  <si>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</si>
  <si>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</si>
  <si>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</si>
  <si>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</si>
  <si>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</si>
  <si>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</si>
  <si>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</si>
  <si>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</si>
  <si>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</si>
  <si>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</si>
  <si>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</si>
  <si>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</si>
  <si>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</si>
  <si>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</si>
  <si>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</si>
  <si>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</si>
  <si>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</si>
  <si>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</si>
  <si>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</si>
  <si>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</si>
  <si>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</si>
  <si>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</si>
  <si>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</si>
  <si>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</si>
  <si>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</si>
  <si>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</si>
  <si>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</si>
  <si>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</si>
  <si>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</si>
  <si>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</si>
  <si>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</si>
  <si>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</si>
  <si>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</si>
  <si>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</si>
  <si>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</si>
  <si>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</si>
  <si>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</si>
  <si>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</si>
  <si>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</si>
  <si>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</si>
  <si>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</si>
  <si>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</si>
  <si>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</si>
  <si>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</si>
  <si>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</si>
  <si>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</si>
  <si>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</si>
  <si>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</si>
  <si>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</si>
  <si>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</si>
  <si>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</si>
  <si>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</si>
  <si>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</si>
  <si>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</si>
  <si>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</si>
  <si>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</si>
  <si>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</si>
  <si>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</si>
  <si>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</si>
  <si>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</si>
  <si>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</si>
  <si>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</si>
  <si>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</si>
  <si>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</si>
  <si>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</si>
  <si>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</si>
  <si>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</si>
  <si>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</si>
  <si>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</si>
  <si>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</si>
  <si>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</si>
  <si>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</si>
  <si>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</si>
  <si>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</si>
  <si>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</si>
  <si>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</si>
  <si>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</si>
  <si>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</si>
  <si>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</si>
  <si>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</si>
  <si>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</si>
  <si>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</si>
  <si>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</si>
  <si>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</si>
  <si>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</si>
  <si>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</si>
  <si>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</si>
  <si>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</si>
  <si>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</si>
  <si>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</si>
  <si>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</si>
  <si>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</si>
  <si>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</si>
  <si>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</si>
  <si>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</si>
  <si>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</si>
  <si>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</si>
  <si>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</si>
  <si>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</si>
  <si>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</si>
  <si>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</si>
  <si>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</si>
  <si>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</si>
  <si>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</si>
  <si>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</si>
  <si>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</si>
  <si>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</si>
  <si>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</si>
  <si>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</si>
  <si>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</si>
  <si>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</si>
  <si>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</si>
  <si>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</si>
  <si>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</si>
  <si>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</si>
  <si>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</si>
  <si>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</si>
  <si>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</si>
  <si>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</si>
  <si>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</si>
  <si>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</si>
  <si>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</si>
  <si>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</si>
  <si>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</si>
  <si>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</si>
  <si>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</si>
  <si>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</si>
  <si>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</si>
  <si>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</si>
  <si>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</si>
  <si>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</si>
  <si>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</si>
  <si>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</si>
  <si>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</si>
  <si>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</si>
  <si>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</si>
  <si>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</si>
  <si>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</si>
  <si>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</si>
  <si>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</si>
  <si>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</si>
  <si>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</si>
  <si>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</si>
  <si>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</si>
  <si>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</si>
  <si>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</si>
  <si>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</si>
  <si>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</si>
  <si>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</si>
  <si>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</si>
  <si>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</si>
  <si>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</si>
  <si>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</si>
  <si>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</si>
  <si>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</si>
  <si>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</si>
  <si>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</si>
  <si>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</si>
  <si>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</si>
  <si>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</si>
  <si>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</si>
  <si>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</si>
  <si>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</si>
  <si>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</si>
  <si>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</si>
  <si>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</si>
  <si>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</si>
  <si>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</si>
  <si>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</si>
  <si>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</si>
  <si>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</si>
  <si>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</si>
  <si>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</si>
  <si>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</si>
  <si>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</si>
  <si>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</si>
  <si>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</si>
  <si>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</si>
  <si>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</si>
  <si>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</si>
  <si>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</si>
  <si>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</si>
  <si>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</si>
  <si>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</si>
  <si>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</si>
  <si>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</si>
  <si>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</si>
  <si>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</si>
  <si>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</si>
  <si>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</si>
  <si>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</si>
  <si>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</si>
  <si>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</si>
  <si>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</si>
  <si>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</si>
  <si>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</si>
  <si>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</si>
  <si>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</si>
  <si>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</si>
  <si>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</si>
  <si>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</si>
  <si>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</si>
  <si>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</si>
  <si>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</si>
  <si>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</si>
  <si>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</si>
  <si>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</si>
  <si>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</si>
  <si>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</si>
  <si>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</si>
  <si>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</si>
  <si>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</si>
  <si>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</si>
  <si>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</si>
  <si>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</si>
  <si>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</si>
  <si>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</si>
  <si>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</si>
  <si>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</si>
  <si>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</si>
  <si>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</si>
  <si>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</si>
  <si>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</si>
  <si>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</si>
  <si>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</si>
  <si>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</si>
  <si>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</si>
  <si>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</si>
  <si>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</si>
  <si>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</si>
  <si>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</si>
  <si>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</si>
  <si>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</si>
  <si>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</si>
  <si>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</si>
  <si>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</si>
  <si>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</si>
  <si>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</si>
  <si>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</si>
  <si>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</si>
  <si>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</si>
  <si>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</si>
  <si>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</si>
  <si>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</si>
  <si>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</si>
  <si>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</si>
  <si>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</si>
  <si>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</si>
  <si>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</si>
  <si>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</si>
  <si>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</si>
  <si>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</si>
  <si>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</si>
  <si>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</si>
  <si>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</si>
  <si>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</si>
  <si>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</si>
  <si>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</si>
  <si>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</si>
  <si>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</si>
  <si>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</si>
  <si>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</si>
  <si>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</si>
  <si>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</si>
  <si>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</si>
  <si>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</si>
  <si>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</si>
  <si>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</si>
  <si>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</si>
  <si>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</si>
  <si>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</si>
  <si>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</si>
  <si>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</si>
  <si>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</si>
  <si>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</si>
  <si>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</si>
  <si>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</si>
  <si>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</si>
  <si>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</si>
  <si>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</si>
  <si>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</si>
  <si>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</si>
  <si>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</si>
  <si>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</si>
  <si>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</si>
  <si>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</si>
  <si>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</si>
  <si>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</si>
  <si>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</si>
  <si>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</si>
  <si>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</si>
  <si>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</si>
  <si>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</si>
  <si>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</si>
  <si>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</si>
  <si>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</si>
  <si>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</si>
  <si>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</si>
  <si>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</si>
  <si>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</si>
  <si>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</si>
  <si>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</si>
  <si>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</si>
  <si>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</si>
  <si>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</si>
  <si>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</si>
  <si>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</si>
  <si>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</si>
  <si>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</si>
  <si>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</si>
  <si>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</si>
  <si>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</si>
  <si>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</si>
  <si>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</si>
  <si>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</si>
  <si>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</si>
  <si>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</si>
  <si>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</si>
  <si>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</si>
  <si>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</si>
  <si>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</si>
  <si>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</si>
  <si>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</si>
  <si>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</si>
  <si>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</si>
  <si>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</si>
  <si>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</si>
  <si>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</si>
  <si>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</si>
  <si>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</si>
  <si>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</si>
  <si>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</si>
  <si>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</si>
  <si>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</si>
  <si>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</si>
  <si>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</si>
  <si>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</si>
  <si>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</si>
  <si>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</si>
  <si>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</si>
  <si>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</si>
  <si>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</si>
  <si>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</si>
  <si>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</si>
  <si>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</si>
  <si>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</si>
  <si>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</si>
  <si>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</si>
  <si>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</si>
  <si>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</si>
  <si>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</si>
  <si>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</si>
  <si>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</si>
  <si>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</si>
  <si>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</si>
  <si>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</si>
  <si>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</si>
  <si>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</si>
  <si>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</si>
  <si>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</si>
  <si>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</si>
  <si>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</si>
  <si>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</si>
  <si>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</si>
  <si>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</si>
  <si>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</si>
  <si>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</si>
  <si>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</si>
  <si>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</si>
  <si>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</si>
  <si>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</si>
  <si>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</si>
  <si>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</si>
  <si>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</si>
  <si>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</si>
  <si>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</si>
  <si>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</si>
  <si>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</si>
  <si>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</si>
  <si>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</si>
  <si>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</si>
  <si>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</si>
  <si>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</si>
  <si>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</si>
  <si>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</si>
  <si>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</si>
  <si>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</si>
  <si>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</si>
  <si>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</si>
  <si>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</si>
  <si>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</si>
  <si>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</si>
  <si>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</si>
  <si>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</si>
  <si>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</si>
  <si>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</si>
  <si>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</si>
  <si>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</si>
  <si>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</si>
  <si>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</si>
  <si>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</si>
  <si>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</si>
  <si>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</si>
  <si>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</si>
  <si>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</si>
  <si>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</si>
  <si>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</si>
  <si>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</si>
  <si>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</si>
  <si>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</si>
  <si>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</si>
  <si>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</si>
  <si>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</si>
  <si>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</si>
  <si>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</si>
  <si>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</si>
  <si>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</si>
  <si>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</si>
  <si>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</si>
  <si>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</si>
  <si>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</si>
  <si>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</si>
  <si>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</si>
  <si>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</si>
  <si>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</si>
  <si>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</si>
  <si>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</si>
  <si>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</si>
  <si>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</si>
  <si>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</si>
  <si>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</si>
  <si>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</si>
  <si>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</si>
  <si>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</si>
  <si>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</si>
  <si>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</si>
  <si>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</si>
  <si>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</si>
  <si>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</si>
  <si>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</si>
  <si>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</si>
  <si>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</si>
  <si>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</si>
  <si>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</si>
  <si>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</si>
  <si>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</si>
  <si>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</si>
  <si>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</si>
  <si>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</si>
  <si>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</si>
  <si>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</si>
  <si>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</si>
  <si>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</si>
  <si>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</si>
  <si>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</si>
  <si>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</si>
  <si>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</si>
  <si>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</si>
  <si>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</si>
  <si>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</si>
  <si>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</si>
  <si>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</si>
  <si>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</si>
  <si>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</si>
  <si>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</si>
  <si>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</si>
  <si>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</si>
  <si>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</si>
  <si>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</si>
  <si>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</si>
  <si>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</si>
  <si>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</si>
  <si>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</si>
  <si>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</si>
  <si>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</si>
  <si>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</si>
  <si>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</si>
  <si>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</si>
  <si>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</si>
  <si>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</si>
  <si>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</si>
  <si>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</si>
  <si>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</si>
  <si>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</si>
  <si>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</si>
  <si>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</si>
  <si>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</si>
  <si>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</si>
  <si>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</si>
  <si>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</si>
  <si>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</si>
  <si>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</si>
  <si>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</si>
  <si>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</si>
  <si>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</si>
  <si>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</si>
  <si>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</si>
  <si>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</si>
  <si>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</si>
  <si>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</si>
  <si>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</si>
  <si>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</si>
  <si>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</si>
  <si>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</si>
  <si>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</si>
  <si>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</si>
  <si>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</si>
  <si>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</si>
  <si>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</si>
  <si>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</si>
  <si>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</si>
  <si>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</si>
  <si>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</si>
  <si>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</si>
  <si>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</si>
  <si>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</si>
  <si>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</si>
  <si>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</si>
  <si>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</si>
  <si>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</si>
  <si>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</si>
  <si>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</si>
  <si>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</si>
  <si>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</si>
  <si>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</si>
  <si>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</si>
  <si>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</si>
  <si>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</si>
  <si>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</si>
  <si>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</si>
  <si>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</si>
  <si>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</si>
  <si>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</si>
  <si>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</si>
  <si>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</si>
  <si>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</si>
  <si>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</si>
  <si>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</si>
  <si>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</si>
  <si>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</si>
  <si>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</si>
  <si>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</si>
  <si>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</si>
  <si>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</si>
  <si>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</si>
  <si>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</si>
  <si>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</si>
  <si>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</si>
  <si>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</si>
  <si>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</si>
  <si>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</si>
  <si>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</si>
  <si>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</si>
  <si>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</si>
  <si>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</si>
  <si>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</si>
  <si>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</si>
  <si>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</si>
  <si>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</si>
  <si>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</si>
  <si>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</si>
  <si>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</si>
  <si>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</si>
  <si>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</si>
  <si>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</si>
  <si>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</si>
  <si>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</si>
  <si>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</si>
  <si>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</si>
  <si>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</si>
  <si>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</si>
  <si>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</si>
  <si>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</si>
  <si>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</si>
  <si>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</si>
  <si>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</si>
  <si>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</si>
  <si>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</si>
  <si>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</si>
  <si>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</si>
  <si>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</si>
  <si>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</si>
  <si>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</si>
  <si>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</si>
  <si>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</si>
  <si>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</si>
  <si>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</si>
  <si>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</si>
  <si>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</si>
  <si>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</si>
  <si>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</si>
  <si>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</si>
  <si>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</si>
  <si>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</si>
  <si>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</si>
  <si>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</si>
  <si>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</si>
  <si>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</si>
  <si>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</si>
  <si>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</si>
  <si>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</si>
  <si>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</si>
  <si>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</si>
  <si>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</si>
  <si>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</si>
  <si>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</si>
  <si>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</si>
  <si>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</si>
  <si>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</si>
  <si>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</si>
  <si>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</si>
  <si>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</si>
  <si>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</si>
  <si>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</si>
  <si>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</si>
  <si>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</si>
  <si>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</si>
  <si>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</si>
  <si>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</si>
  <si>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</si>
  <si>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</si>
  <si>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</si>
  <si>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</si>
  <si>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</si>
  <si>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</si>
  <si>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</si>
  <si>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</si>
  <si>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</si>
  <si>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</si>
  <si>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</si>
  <si>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</si>
  <si>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</si>
  <si>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</si>
  <si>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</si>
  <si>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</si>
  <si>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</si>
  <si>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</si>
  <si>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</si>
  <si>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</si>
  <si>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</si>
  <si>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</si>
  <si>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</si>
  <si>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</si>
  <si>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</si>
  <si>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</si>
  <si>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</si>
  <si>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</si>
  <si>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</si>
  <si>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</si>
  <si>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</si>
  <si>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</si>
  <si>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</si>
  <si>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</si>
  <si>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</si>
  <si>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</si>
  <si>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</si>
  <si>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</si>
  <si>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</si>
  <si>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</si>
  <si>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</si>
  <si>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</si>
  <si>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</si>
  <si>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</si>
  <si>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</si>
  <si>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</si>
  <si>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</si>
  <si>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</si>
  <si>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</si>
  <si>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</si>
  <si>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</si>
  <si>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</si>
  <si>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</si>
  <si>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</si>
  <si>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</si>
  <si>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</si>
  <si>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</si>
  <si>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</si>
  <si>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</si>
  <si>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</si>
  <si>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</si>
  <si>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</si>
  <si>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</si>
  <si>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</si>
  <si>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</si>
  <si>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</si>
  <si>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</si>
  <si>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</si>
  <si>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</si>
  <si>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</si>
  <si>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</si>
  <si>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</si>
  <si>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</si>
  <si>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</si>
  <si>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</si>
  <si>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</si>
  <si>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</si>
  <si>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</si>
  <si>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</si>
  <si>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</si>
  <si>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</si>
  <si>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</si>
  <si>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</si>
  <si>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</si>
  <si>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</si>
  <si>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</si>
  <si>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</si>
  <si>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</si>
  <si>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</si>
  <si>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</si>
  <si>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</si>
  <si>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</si>
  <si>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</si>
  <si>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</si>
  <si>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</si>
  <si>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</si>
  <si>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</si>
  <si>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</si>
  <si>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</si>
  <si>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</si>
  <si>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</si>
  <si>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</si>
  <si>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</si>
  <si>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</si>
  <si>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</si>
  <si>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</si>
  <si>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</si>
  <si>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</si>
  <si>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</si>
  <si>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</si>
  <si>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</si>
  <si>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</si>
  <si>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</si>
  <si>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</si>
  <si>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</si>
  <si>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</si>
  <si>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</si>
  <si>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</si>
  <si>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</si>
  <si>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</si>
  <si>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</si>
  <si>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</si>
  <si>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</si>
  <si>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</si>
  <si>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</si>
  <si>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</si>
  <si>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</si>
  <si>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</si>
  <si>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</si>
  <si>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</si>
  <si>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</si>
  <si>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</si>
  <si>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</si>
  <si>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</si>
  <si>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</si>
  <si>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</si>
  <si>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</si>
  <si>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</si>
  <si>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</si>
  <si>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</si>
  <si>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</si>
  <si>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</si>
  <si>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</si>
  <si>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</si>
  <si>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</si>
  <si>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</si>
  <si>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</si>
  <si>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</si>
  <si>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</si>
  <si>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</si>
  <si>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</si>
  <si>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</si>
  <si>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</si>
  <si>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</si>
  <si>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</si>
  <si>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</si>
  <si>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</si>
  <si>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</si>
  <si>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</si>
  <si>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</si>
  <si>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</si>
  <si>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</si>
  <si>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</si>
  <si>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</si>
  <si>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</si>
  <si>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</si>
  <si>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</si>
  <si>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</si>
  <si>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</si>
  <si>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</si>
  <si>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</si>
  <si>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</si>
  <si>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</si>
  <si>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</si>
  <si>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</si>
  <si>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</si>
  <si>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</si>
  <si>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</si>
  <si>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</si>
  <si>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</si>
  <si>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</si>
  <si>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</si>
  <si>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</si>
  <si>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</si>
  <si>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</si>
  <si>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</si>
  <si>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</si>
  <si>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</si>
  <si>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</si>
  <si>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</si>
  <si>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</si>
  <si>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</si>
  <si>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</si>
  <si>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</si>
  <si>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</si>
  <si>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</si>
  <si>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</si>
  <si>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</si>
  <si>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</si>
  <si>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</si>
  <si>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</si>
  <si>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</si>
  <si>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</si>
  <si>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</si>
  <si>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</si>
  <si>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</si>
  <si>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</si>
  <si>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</si>
  <si>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</si>
  <si>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</si>
  <si>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</si>
  <si>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</si>
  <si>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</si>
  <si>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</si>
  <si>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</si>
  <si>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</si>
  <si>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</si>
  <si>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</si>
  <si>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</si>
  <si>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</si>
  <si>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</si>
  <si>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</si>
  <si>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</si>
  <si>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</si>
  <si>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</si>
  <si>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</si>
  <si>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</si>
  <si>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</si>
  <si>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</si>
  <si>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</si>
  <si>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</si>
  <si>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</si>
  <si>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</si>
  <si>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</si>
  <si>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</si>
  <si>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</si>
  <si>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</si>
  <si>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</si>
  <si>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</si>
  <si>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</si>
  <si>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</si>
  <si>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</si>
  <si>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</si>
  <si>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</si>
  <si>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</si>
  <si>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</si>
  <si>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</si>
  <si>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</si>
  <si>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</si>
  <si>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</si>
  <si>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</si>
  <si>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</si>
  <si>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</si>
  <si>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</si>
  <si>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</si>
  <si>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</si>
  <si>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</si>
  <si>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</si>
  <si>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</si>
  <si>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</si>
  <si>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</si>
  <si>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</si>
  <si>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</si>
  <si>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</si>
  <si>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</si>
  <si>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</si>
  <si>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</si>
  <si>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</si>
  <si>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</si>
  <si>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</si>
  <si>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</si>
  <si>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</si>
  <si>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</si>
  <si>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</si>
  <si>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</si>
  <si>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</si>
  <si>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</si>
  <si>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</si>
  <si>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</si>
  <si>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</si>
  <si>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</si>
  <si>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</si>
  <si>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</si>
  <si>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</si>
  <si>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</si>
  <si>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</si>
  <si>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</si>
  <si>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</si>
  <si>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</si>
  <si>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</si>
  <si>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</si>
  <si>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</si>
  <si>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</si>
  <si>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</si>
  <si>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</si>
  <si>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</si>
  <si>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</si>
  <si>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</si>
  <si>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</si>
  <si>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</si>
  <si>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</si>
  <si>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</si>
  <si>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</si>
  <si>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</si>
  <si>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</si>
  <si>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</si>
  <si>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</si>
  <si>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</si>
  <si>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</si>
  <si>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</si>
  <si>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</si>
  <si>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</si>
  <si>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</si>
  <si>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</si>
  <si>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</si>
  <si>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</si>
  <si>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</si>
  <si>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</si>
  <si>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</si>
  <si>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</si>
  <si>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</si>
  <si>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</si>
  <si>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</si>
  <si>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</si>
  <si>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</si>
  <si>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</si>
  <si>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</si>
  <si>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</si>
  <si>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</si>
  <si>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</si>
  <si>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</si>
  <si>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</si>
  <si>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</si>
  <si>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</si>
  <si>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</si>
  <si>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</si>
  <si>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</si>
  <si>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</si>
  <si>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</si>
  <si>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</si>
  <si>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</si>
  <si>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</si>
  <si>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</si>
  <si>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</si>
  <si>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</si>
  <si>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</si>
  <si>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</si>
  <si>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</si>
  <si>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</si>
  <si>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</si>
  <si>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</si>
  <si>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</si>
  <si>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</si>
  <si>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</si>
  <si>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</si>
  <si>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</si>
  <si>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</si>
  <si>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</si>
  <si>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</si>
  <si>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</si>
  <si>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</si>
  <si>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</si>
  <si>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</si>
  <si>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</si>
  <si>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</si>
  <si>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</si>
  <si>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</si>
  <si>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</si>
  <si>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</si>
  <si>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</si>
  <si>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</si>
  <si>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</si>
  <si>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</si>
  <si>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</si>
  <si>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</si>
  <si>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</si>
  <si>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</si>
  <si>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</si>
  <si>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</si>
  <si>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</si>
  <si>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</si>
  <si>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</si>
  <si>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</si>
  <si>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</si>
  <si>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</si>
  <si>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</si>
  <si>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</si>
  <si>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</si>
  <si>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</si>
  <si>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</si>
  <si>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</si>
  <si>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</si>
  <si>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</si>
  <si>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</si>
  <si>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</si>
  <si>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</si>
  <si>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</si>
  <si>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</si>
  <si>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</si>
  <si>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</si>
  <si>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</si>
  <si>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</si>
  <si>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</si>
  <si>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</si>
  <si>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</si>
  <si>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</si>
  <si>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</si>
  <si>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</si>
  <si>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</si>
  <si>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</si>
  <si>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</si>
  <si>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</si>
  <si>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</si>
  <si>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</si>
  <si>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</si>
  <si>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</si>
  <si>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</si>
  <si>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</si>
  <si>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</si>
  <si>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</si>
  <si>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</si>
  <si>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</si>
  <si>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</si>
  <si>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</si>
  <si>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</si>
  <si>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</si>
  <si>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</si>
  <si>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</si>
  <si>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</si>
  <si>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</si>
  <si>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</si>
  <si>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</si>
  <si>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</si>
  <si>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</si>
  <si>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</si>
  <si>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</si>
  <si>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</si>
  <si>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</si>
  <si>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</si>
  <si>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</si>
  <si>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</si>
  <si>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</si>
  <si>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</si>
  <si>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</si>
  <si>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</si>
  <si>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</si>
  <si>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</si>
  <si>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</si>
  <si>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</si>
  <si>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</si>
  <si>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</si>
  <si>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</si>
  <si>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</si>
  <si>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</si>
  <si>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</si>
  <si>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</si>
  <si>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</si>
  <si>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</si>
  <si>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</si>
  <si>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</si>
  <si>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</si>
  <si>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</si>
  <si>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</si>
  <si>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</si>
  <si>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</si>
  <si>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</si>
  <si>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</si>
  <si>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</si>
  <si>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</si>
  <si>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</si>
  <si>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</si>
  <si>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</si>
  <si>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</si>
  <si>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</si>
  <si>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</si>
  <si>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</si>
  <si>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</si>
  <si>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</si>
  <si>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</si>
  <si>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</si>
  <si>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</si>
  <si>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</si>
  <si>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</si>
  <si>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</si>
  <si>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</si>
  <si>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</si>
  <si>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</si>
  <si>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</si>
  <si>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</si>
  <si>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</si>
  <si>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</si>
  <si>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</si>
  <si>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</si>
  <si>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</si>
  <si>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</si>
  <si>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</si>
  <si>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</si>
  <si>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</si>
  <si>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</si>
  <si>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</si>
  <si>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</si>
  <si>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</si>
  <si>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</si>
  <si>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</si>
  <si>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</si>
  <si>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</si>
  <si>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</si>
  <si>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</si>
  <si>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</si>
  <si>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</si>
  <si>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</si>
  <si>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</si>
  <si>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</si>
  <si>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</si>
  <si>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</si>
  <si>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</si>
  <si>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</si>
  <si>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</si>
  <si>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</si>
  <si>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</si>
  <si>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</si>
  <si>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</si>
  <si>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</si>
  <si>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</si>
  <si>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</si>
  <si>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</si>
  <si>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</si>
  <si>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</si>
  <si>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</si>
  <si>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</si>
  <si>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</si>
  <si>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</si>
  <si>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</si>
  <si>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</si>
  <si>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</si>
  <si>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</si>
  <si>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</si>
  <si>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</si>
  <si>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</si>
  <si>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</si>
  <si>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</si>
  <si>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</si>
  <si>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</si>
  <si>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</si>
  <si>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</si>
  <si>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</si>
  <si>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</si>
  <si>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</si>
  <si>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</si>
  <si>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</si>
  <si>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</si>
  <si>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</si>
  <si>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</si>
  <si>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</si>
  <si>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</si>
  <si>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</si>
  <si>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</si>
  <si>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</si>
  <si>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</si>
  <si>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</si>
  <si>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</si>
  <si>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</si>
  <si>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</si>
  <si>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</si>
  <si>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</si>
  <si>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</si>
  <si>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</si>
  <si>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</si>
  <si>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</si>
  <si>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</si>
  <si>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</si>
  <si>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</si>
  <si>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</si>
  <si>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</si>
  <si>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</si>
  <si>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</si>
  <si>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</si>
  <si>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</si>
  <si>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</si>
  <si>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</si>
  <si>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</si>
  <si>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</si>
  <si>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</si>
  <si>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</si>
  <si>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</si>
  <si>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</si>
  <si>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</si>
  <si>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</si>
  <si>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</si>
  <si>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</si>
  <si>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</si>
  <si>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</si>
  <si>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</si>
  <si>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</si>
  <si>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</si>
  <si>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</si>
  <si>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</si>
  <si>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</si>
  <si>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</si>
  <si>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</si>
  <si>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</si>
  <si>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</si>
  <si>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</si>
  <si>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</si>
  <si>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</si>
  <si>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</si>
  <si>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</si>
  <si>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</si>
  <si>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</si>
  <si>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</si>
  <si>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</si>
  <si>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</si>
  <si>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</si>
  <si>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</si>
  <si>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</si>
  <si>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</si>
  <si>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</si>
  <si>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</si>
  <si>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</si>
  <si>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</si>
  <si>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</si>
  <si>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</si>
  <si>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</si>
  <si>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</si>
  <si>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</si>
  <si>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</si>
  <si>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</si>
  <si>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</si>
  <si>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</si>
  <si>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</si>
  <si>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</si>
  <si>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</si>
  <si>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</si>
  <si>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</si>
  <si>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</si>
  <si>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</si>
  <si>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</si>
  <si>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</si>
  <si>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</si>
  <si>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</si>
  <si>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</si>
  <si>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</si>
  <si>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</si>
  <si>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</si>
  <si>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</si>
  <si>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</si>
  <si>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</si>
  <si>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</si>
  <si>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</si>
  <si>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</si>
  <si>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</si>
  <si>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</si>
  <si>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</si>
  <si>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</si>
  <si>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</si>
  <si>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</si>
  <si>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</si>
  <si>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</si>
  <si>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</si>
  <si>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</si>
  <si>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</si>
  <si>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</si>
  <si>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</si>
  <si>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</si>
  <si>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</si>
  <si>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</si>
  <si>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</si>
  <si>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</si>
  <si>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</si>
  <si>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</si>
  <si>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</si>
  <si>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</si>
  <si>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</si>
  <si>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</si>
  <si>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</si>
  <si>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</si>
  <si>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</si>
  <si>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</si>
  <si>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</si>
  <si>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</si>
  <si>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</si>
  <si>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</si>
  <si>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</si>
  <si>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</si>
  <si>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</si>
  <si>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</si>
  <si>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</si>
  <si>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</si>
  <si>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</si>
  <si>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</si>
  <si>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</si>
  <si>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</si>
  <si>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</si>
  <si>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</si>
  <si>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</si>
  <si>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</si>
  <si>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</si>
  <si>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</si>
  <si>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</si>
  <si>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</si>
  <si>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</si>
  <si>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</si>
  <si>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</si>
  <si>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</si>
  <si>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</si>
  <si>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</si>
  <si>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</si>
  <si>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</si>
  <si>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</si>
  <si>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</si>
  <si>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</si>
  <si>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</si>
  <si>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</si>
  <si>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</si>
  <si>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</si>
  <si>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</si>
  <si>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</si>
  <si>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</si>
  <si>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</si>
  <si>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</si>
  <si>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</si>
  <si>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</si>
  <si>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</si>
  <si>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</si>
  <si>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</si>
  <si>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</si>
  <si>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</si>
  <si>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</si>
  <si>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</si>
  <si>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</si>
  <si>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</si>
  <si>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</si>
  <si>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</si>
  <si>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</si>
  <si>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</si>
  <si>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</si>
  <si>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</si>
  <si>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</si>
  <si>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</si>
  <si>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</si>
  <si>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</si>
  <si>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</si>
  <si>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</si>
  <si>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</si>
  <si>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</si>
  <si>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</si>
  <si>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</si>
  <si>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</si>
  <si>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</si>
  <si>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</si>
  <si>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</si>
  <si>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</si>
  <si>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</si>
  <si>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</si>
  <si>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</si>
  <si>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</si>
  <si>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</si>
  <si>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</si>
  <si>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</si>
  <si>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</si>
  <si>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</si>
  <si>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</si>
  <si>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</si>
  <si>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</si>
  <si>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</si>
  <si>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</si>
  <si>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</si>
  <si>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</si>
  <si>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</si>
  <si>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</si>
  <si>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</si>
  <si>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</si>
  <si>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</si>
  <si>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</si>
  <si>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</si>
  <si>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</si>
  <si>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</si>
  <si>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</si>
  <si>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</si>
  <si>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</si>
  <si>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</si>
  <si>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</si>
  <si>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</si>
  <si>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</si>
  <si>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</si>
  <si>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</si>
  <si>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</si>
  <si>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</si>
  <si>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</si>
  <si>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</si>
  <si>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</si>
  <si>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</si>
  <si>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</si>
  <si>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</si>
  <si>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</si>
  <si>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</si>
  <si>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</si>
  <si>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</si>
  <si>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</si>
  <si>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</si>
  <si>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</si>
  <si>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</si>
  <si>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</si>
  <si>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</si>
  <si>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</si>
  <si>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</si>
  <si>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</si>
  <si>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</si>
  <si>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</si>
  <si>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</si>
  <si>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</si>
  <si>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</si>
  <si>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</si>
  <si>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</si>
  <si>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</si>
  <si>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</si>
  <si>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</si>
  <si>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</si>
  <si>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</si>
  <si>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</si>
  <si>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</si>
  <si>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</si>
  <si>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</si>
  <si>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</si>
  <si>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</si>
  <si>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</si>
  <si>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</si>
  <si>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</si>
  <si>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</si>
  <si>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</si>
  <si>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</si>
  <si>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</si>
  <si>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</si>
  <si>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</si>
  <si>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</si>
  <si>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</si>
  <si>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</si>
  <si>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</si>
  <si>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</si>
  <si>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</si>
  <si>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</si>
  <si>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</si>
  <si>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</si>
  <si>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</si>
  <si>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</si>
  <si>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</si>
  <si>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</si>
  <si>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</si>
  <si>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</si>
  <si>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</si>
  <si>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</si>
  <si>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</si>
  <si>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</si>
  <si>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</si>
  <si>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</si>
  <si>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</si>
  <si>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</si>
  <si>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</si>
  <si>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</si>
  <si>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</si>
  <si>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</si>
  <si>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</si>
  <si>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</si>
  <si>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</si>
  <si>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</si>
  <si>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</si>
  <si>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</si>
  <si>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</si>
  <si>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</si>
  <si>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</si>
  <si>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</si>
  <si>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</si>
  <si>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</si>
  <si>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</si>
  <si>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</si>
  <si>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</si>
  <si>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</si>
  <si>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</si>
  <si>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</si>
  <si>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</si>
  <si>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</si>
  <si>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</si>
  <si>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</si>
  <si>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</si>
  <si>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</si>
  <si>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</si>
  <si>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</si>
  <si>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</si>
  <si>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</si>
  <si>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</si>
  <si>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</si>
  <si>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</si>
  <si>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</si>
  <si>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</si>
  <si>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</si>
  <si>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</si>
  <si>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</si>
  <si>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</si>
  <si>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</si>
  <si>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</si>
  <si>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</si>
  <si>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</si>
  <si>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</si>
  <si>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</si>
  <si>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</si>
  <si>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</si>
  <si>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</si>
  <si>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</si>
  <si>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</si>
  <si>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</si>
  <si>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</si>
  <si>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</si>
  <si>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</si>
  <si>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</si>
  <si>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</si>
  <si>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</si>
  <si>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</si>
  <si>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</si>
  <si>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</si>
  <si>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</si>
  <si>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</si>
  <si>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</si>
  <si>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</si>
  <si>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</si>
  <si>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</si>
  <si>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</si>
  <si>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</si>
  <si>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</si>
  <si>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</si>
  <si>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</si>
  <si>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</si>
  <si>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</si>
  <si>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</si>
  <si>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</si>
  <si>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</si>
  <si>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</si>
  <si>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</si>
  <si>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</si>
  <si>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</si>
  <si>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</si>
  <si>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</si>
  <si>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</si>
  <si>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</si>
  <si>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</si>
  <si>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</si>
  <si>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</si>
  <si>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</si>
  <si>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</si>
  <si>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</si>
  <si>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</si>
  <si>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</si>
  <si>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</si>
  <si>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</si>
  <si>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</si>
  <si>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</si>
  <si>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</si>
  <si>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</si>
  <si>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</si>
  <si>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</si>
  <si>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</si>
  <si>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</si>
  <si>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</si>
  <si>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</si>
  <si>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</si>
  <si>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</si>
  <si>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</si>
  <si>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</si>
  <si>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</si>
  <si>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</si>
  <si>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</si>
  <si>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</si>
  <si>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</si>
  <si>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</si>
  <si>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</si>
  <si>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</si>
  <si>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</si>
  <si>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</si>
  <si>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</si>
  <si>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</si>
  <si>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</si>
  <si>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</si>
  <si>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</si>
  <si>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</si>
  <si>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</si>
  <si>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</si>
  <si>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</si>
  <si>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</si>
  <si>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</si>
  <si>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</si>
  <si>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</si>
  <si>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</si>
  <si>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</si>
  <si>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</si>
  <si>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</si>
  <si>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</si>
  <si>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</si>
  <si>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</si>
  <si>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</si>
  <si>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</si>
  <si>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</si>
  <si>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</si>
  <si>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</si>
  <si>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</si>
  <si>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</si>
  <si>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</si>
  <si>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</si>
  <si>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</si>
  <si>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</si>
  <si>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</si>
  <si>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</si>
  <si>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</si>
  <si>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</si>
  <si>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</si>
  <si>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</si>
  <si>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</si>
  <si>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</si>
  <si>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</si>
  <si>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</si>
  <si>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</si>
  <si>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</si>
  <si>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</si>
  <si>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</si>
  <si>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</si>
  <si>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</si>
  <si>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</si>
  <si>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</si>
  <si>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</si>
  <si>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</si>
  <si>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</si>
  <si>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</si>
  <si>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</si>
  <si>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</si>
  <si>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</si>
  <si>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</si>
  <si>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</si>
  <si>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</si>
  <si>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</si>
  <si>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</si>
  <si>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</si>
  <si>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</si>
  <si>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</si>
  <si>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</si>
  <si>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</si>
  <si>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</si>
  <si>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</si>
  <si>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</si>
  <si>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</si>
  <si>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</si>
  <si>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</si>
  <si>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</si>
  <si>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</si>
  <si>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</si>
  <si>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</si>
  <si>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</si>
  <si>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</si>
  <si>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</si>
  <si>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</si>
  <si>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</si>
  <si>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</si>
  <si>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</si>
  <si>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</si>
  <si>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</si>
  <si>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</si>
  <si>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</si>
  <si>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</si>
  <si>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</si>
  <si>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</si>
  <si>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</si>
  <si>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</si>
  <si>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</si>
  <si>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</si>
  <si>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</si>
  <si>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</si>
  <si>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</si>
  <si>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</si>
  <si>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</si>
  <si>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</si>
  <si>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</si>
  <si>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</si>
  <si>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</si>
  <si>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</si>
  <si>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</si>
  <si>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</si>
  <si>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</si>
  <si>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</si>
  <si>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</si>
  <si>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</si>
  <si>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</si>
  <si>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</si>
  <si>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</si>
  <si>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</si>
  <si>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</si>
  <si>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</si>
  <si>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</si>
  <si>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</si>
  <si>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</si>
  <si>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</si>
  <si>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</si>
  <si>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</si>
  <si>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</si>
  <si>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</si>
  <si>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</si>
  <si>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</si>
  <si>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</si>
  <si>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</si>
  <si>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</si>
  <si>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</si>
  <si>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</si>
  <si>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</si>
  <si>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</si>
  <si>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</si>
  <si>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</si>
  <si>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</si>
  <si>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</si>
  <si>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</si>
  <si>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</si>
  <si>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</si>
  <si>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</si>
  <si>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</si>
  <si>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</si>
  <si>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</si>
  <si>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</si>
  <si>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</si>
  <si>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</si>
  <si>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</si>
  <si>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</si>
  <si>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</si>
  <si>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</si>
  <si>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</si>
  <si>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</si>
  <si>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</si>
  <si>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</si>
  <si>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</si>
  <si>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</si>
  <si>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</si>
  <si>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</si>
  <si>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</si>
  <si>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</si>
  <si>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</si>
  <si>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</si>
  <si>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</si>
  <si>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</si>
  <si>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</si>
  <si>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</si>
  <si>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</si>
  <si>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</si>
  <si>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</si>
  <si>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</si>
  <si>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</si>
  <si>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</si>
  <si>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</si>
  <si>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</si>
  <si>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</si>
  <si>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</si>
  <si>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</si>
  <si>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</si>
  <si>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</si>
  <si>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</si>
  <si>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</si>
  <si>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</si>
  <si>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</si>
  <si>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</si>
  <si>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</si>
  <si>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</si>
  <si>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</si>
  <si>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</si>
  <si>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</si>
  <si>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</si>
  <si>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</si>
  <si>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</si>
  <si>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</si>
  <si>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</si>
  <si>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</si>
  <si>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</si>
  <si>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</si>
  <si>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</si>
  <si>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</si>
  <si>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</si>
  <si>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</si>
  <si>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</si>
  <si>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</si>
  <si>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</si>
  <si>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</si>
  <si>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</si>
  <si>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</si>
  <si>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</si>
  <si>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</si>
  <si>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</si>
  <si>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</si>
  <si>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</si>
  <si>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</si>
  <si>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</si>
  <si>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</si>
  <si>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</si>
  <si>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</si>
  <si>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</si>
  <si>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</si>
  <si>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</si>
  <si>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</si>
  <si>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</si>
  <si>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</si>
  <si>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</si>
  <si>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</si>
  <si>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</si>
  <si>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</si>
  <si>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</si>
  <si>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</si>
  <si>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</si>
  <si>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</si>
  <si>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</si>
  <si>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</si>
  <si>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</si>
  <si>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</si>
  <si>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</si>
  <si>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</si>
  <si>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</si>
  <si>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</si>
  <si>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</si>
  <si>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</si>
  <si>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</si>
  <si>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</si>
  <si>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</si>
  <si>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</si>
  <si>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</si>
  <si>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</si>
  <si>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</si>
  <si>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</si>
  <si>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</si>
  <si>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</si>
  <si>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</si>
  <si>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</si>
  <si>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</si>
  <si>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</si>
  <si>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</si>
  <si>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</si>
  <si>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</si>
  <si>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</si>
  <si>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</si>
  <si>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</si>
  <si>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</si>
  <si>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</si>
  <si>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</si>
  <si>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</si>
  <si>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</si>
  <si>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</si>
  <si>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</si>
  <si>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</si>
  <si>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</si>
  <si>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</si>
  <si>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</si>
  <si>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</si>
  <si>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</si>
  <si>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</si>
  <si>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</si>
  <si>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</si>
  <si>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</si>
  <si>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</si>
  <si>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</si>
  <si>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</si>
  <si>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</si>
  <si>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</si>
  <si>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</si>
  <si>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</si>
  <si>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</si>
  <si>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</si>
  <si>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</si>
  <si>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</si>
  <si>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</si>
  <si>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</si>
  <si>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</si>
  <si>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</si>
  <si>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</si>
  <si>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</si>
  <si>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</si>
  <si>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</si>
  <si>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</si>
  <si>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</si>
  <si>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</si>
  <si>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</si>
  <si>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</si>
  <si>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</si>
  <si>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</si>
  <si>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</si>
  <si>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</si>
  <si>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</si>
  <si>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</si>
  <si>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</si>
  <si>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</si>
  <si>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</si>
  <si>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</si>
  <si>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</si>
  <si>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</si>
  <si>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</si>
  <si>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</si>
  <si>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</si>
  <si>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</si>
  <si>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</si>
  <si>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</si>
  <si>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</si>
  <si>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</si>
  <si>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</si>
  <si>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</si>
  <si>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</si>
  <si>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</si>
  <si>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</si>
  <si>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</si>
  <si>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</si>
  <si>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</si>
  <si>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</si>
  <si>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</si>
  <si>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</si>
  <si>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</si>
  <si>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</si>
  <si>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</si>
  <si>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</si>
  <si>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</si>
  <si>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</si>
  <si>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</si>
  <si>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</si>
  <si>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</si>
  <si>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</si>
  <si>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</si>
  <si>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</si>
  <si>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</si>
  <si>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</si>
  <si>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</si>
  <si>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</si>
  <si>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</si>
  <si>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</si>
  <si>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</si>
  <si>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</si>
  <si>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</si>
  <si>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</si>
  <si>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</si>
  <si>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</si>
  <si>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</si>
  <si>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</si>
  <si>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</si>
  <si>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</si>
  <si>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</si>
  <si>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</si>
  <si>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</si>
  <si>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</si>
  <si>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</si>
  <si>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</si>
  <si>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</si>
  <si>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</si>
  <si>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</si>
  <si>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</si>
  <si>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</si>
  <si>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</si>
  <si>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</si>
  <si>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</si>
  <si>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</si>
  <si>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</si>
  <si>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</si>
  <si>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</si>
  <si>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</si>
  <si>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</si>
  <si>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</si>
  <si>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</si>
  <si>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</si>
  <si>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</si>
  <si>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</si>
  <si>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</si>
  <si>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</si>
  <si>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</si>
  <si>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</si>
  <si>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</si>
  <si>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</si>
  <si>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</si>
  <si>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</si>
  <si>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</si>
  <si>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</si>
  <si>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</si>
  <si>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</si>
  <si>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</si>
  <si>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</si>
  <si>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</si>
  <si>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</si>
  <si>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</si>
  <si>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</si>
  <si>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</si>
  <si>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</si>
  <si>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</si>
  <si>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</si>
  <si>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</si>
  <si>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</si>
  <si>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</si>
  <si>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</si>
  <si>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</si>
  <si>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</si>
  <si>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</si>
  <si>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</si>
  <si>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</si>
  <si>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</si>
  <si>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</si>
  <si>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</si>
  <si>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</si>
  <si>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</si>
  <si>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</si>
  <si>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</si>
  <si>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</si>
  <si>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</si>
  <si>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</si>
  <si>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</si>
  <si>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</si>
  <si>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</si>
  <si>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</si>
  <si>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</si>
  <si>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</si>
  <si>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</si>
  <si>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</si>
  <si>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</si>
  <si>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</si>
  <si>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</si>
  <si>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</si>
  <si>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</si>
  <si>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</si>
  <si>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</si>
  <si>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</si>
  <si>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</si>
  <si>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</si>
  <si>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</si>
  <si>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</si>
  <si>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</si>
  <si>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</si>
  <si>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</si>
  <si>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</si>
  <si>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</si>
  <si>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</si>
  <si>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</si>
  <si>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</si>
  <si>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</si>
  <si>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</si>
  <si>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</si>
  <si>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</si>
  <si>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</si>
  <si>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</si>
  <si>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</si>
  <si>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</si>
  <si>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</si>
  <si>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</si>
  <si>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</si>
  <si>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</si>
  <si>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</si>
  <si>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</si>
  <si>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</si>
  <si>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</si>
  <si>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</si>
  <si>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</si>
  <si>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</si>
  <si>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</si>
  <si>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</si>
  <si>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</si>
  <si>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</si>
  <si>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</si>
  <si>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</si>
  <si>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</si>
  <si>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</si>
  <si>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</si>
  <si>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</si>
  <si>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</si>
  <si>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</si>
  <si>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</si>
  <si>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</si>
  <si>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</si>
  <si>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</si>
  <si>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</si>
  <si>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</si>
  <si>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</si>
  <si>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</si>
  <si>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</si>
  <si>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</si>
  <si>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</si>
  <si>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</si>
  <si>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</si>
  <si>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</si>
  <si>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</si>
  <si>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</si>
  <si>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</si>
  <si>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</si>
  <si>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</si>
  <si>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</si>
  <si>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</si>
  <si>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</si>
  <si>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</si>
  <si>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</si>
  <si>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</si>
  <si>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</si>
  <si>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</si>
  <si>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</si>
  <si>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</si>
  <si>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</si>
  <si>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</si>
  <si>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</si>
  <si>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</si>
  <si>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</si>
  <si>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</si>
  <si>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</si>
  <si>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</si>
  <si>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</si>
  <si>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</si>
  <si>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</si>
  <si>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</si>
  <si>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</si>
  <si>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</si>
  <si>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</si>
  <si>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</si>
  <si>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</si>
  <si>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</si>
  <si>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</si>
  <si>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</si>
  <si>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</si>
  <si>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</si>
  <si>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</si>
  <si>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</si>
  <si>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</si>
  <si>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</si>
  <si>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</si>
  <si>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</si>
  <si>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</si>
  <si>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</si>
  <si>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</si>
  <si>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</si>
  <si>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</si>
  <si>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</si>
  <si>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</si>
  <si>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</si>
  <si>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</si>
  <si>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</si>
  <si>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</si>
  <si>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</si>
  <si>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</si>
  <si>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</si>
  <si>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</si>
  <si>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</si>
  <si>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</si>
  <si>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</si>
  <si>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</si>
  <si>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</si>
  <si>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</si>
  <si>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</si>
  <si>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</si>
  <si>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</si>
  <si>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</si>
  <si>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</si>
  <si>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</si>
  <si>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</si>
  <si>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</si>
  <si>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</si>
  <si>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</si>
  <si>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</si>
  <si>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</si>
  <si>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</si>
  <si>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</si>
  <si>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</si>
  <si>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</si>
  <si>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</si>
  <si>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</si>
  <si>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</si>
  <si>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</si>
  <si>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</si>
  <si>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</si>
  <si>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</si>
  <si>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</si>
  <si>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</si>
  <si>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</si>
  <si>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</si>
  <si>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</si>
  <si>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</si>
  <si>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</si>
  <si>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</si>
  <si>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</si>
  <si>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</si>
  <si>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</si>
  <si>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</si>
  <si>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</si>
  <si>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</si>
  <si>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</si>
  <si>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</si>
  <si>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</si>
  <si>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</si>
  <si>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</si>
  <si>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</si>
  <si>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</si>
  <si>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</si>
  <si>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</si>
  <si>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</si>
  <si>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</si>
  <si>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</si>
  <si>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</si>
  <si>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</si>
  <si>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</si>
  <si>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</si>
  <si>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</si>
  <si>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</si>
  <si>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</si>
  <si>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</si>
  <si>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</si>
  <si>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</si>
  <si>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</si>
  <si>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</si>
  <si>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</si>
  <si>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</si>
  <si>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</si>
  <si>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</si>
  <si>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</si>
  <si>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</si>
  <si>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</si>
  <si>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</si>
  <si>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</si>
  <si>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</si>
  <si>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</si>
  <si>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</si>
  <si>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</si>
  <si>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</si>
  <si>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</si>
  <si>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</si>
  <si>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</si>
  <si>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</si>
  <si>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</si>
  <si>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</si>
  <si>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</si>
  <si>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</si>
  <si>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</si>
  <si>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</si>
  <si>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</si>
  <si>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</si>
  <si>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</si>
  <si>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</si>
  <si>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</si>
  <si>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</si>
  <si>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</si>
  <si>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</si>
  <si>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</si>
  <si>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</si>
  <si>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</si>
  <si>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</si>
  <si>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</si>
  <si>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</si>
  <si>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</si>
  <si>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</si>
  <si>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</si>
  <si>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</si>
  <si>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</si>
  <si>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</si>
  <si>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</si>
  <si>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</si>
  <si>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</si>
  <si>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</si>
  <si>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</si>
  <si>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</si>
  <si>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</si>
  <si>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</si>
  <si>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</si>
  <si>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</si>
  <si>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</si>
  <si>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</si>
  <si>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</si>
  <si>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</si>
  <si>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</si>
  <si>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</si>
  <si>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</si>
  <si>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</si>
  <si>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</si>
  <si>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</si>
  <si>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</si>
  <si>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</si>
  <si>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</si>
  <si>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</si>
  <si>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</si>
  <si>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</si>
  <si>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</si>
  <si>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</si>
  <si>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</si>
  <si>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</si>
  <si>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</si>
  <si>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</si>
  <si>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</si>
  <si>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</si>
  <si>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</si>
  <si>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</si>
  <si>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</si>
  <si>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</si>
  <si>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</si>
  <si>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</si>
  <si>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</si>
  <si>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</si>
  <si>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</si>
  <si>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</si>
  <si>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</si>
  <si>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</si>
  <si>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</si>
  <si>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</si>
  <si>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</si>
  <si>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</si>
  <si>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</si>
  <si>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</si>
  <si>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</si>
  <si>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</si>
  <si>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</si>
  <si>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</si>
  <si>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</si>
  <si>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</si>
  <si>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</si>
  <si>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</si>
  <si>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</si>
  <si>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</si>
  <si>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</si>
  <si>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</si>
  <si>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</si>
  <si>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</si>
  <si>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</si>
  <si>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</si>
  <si>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</si>
  <si>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</si>
  <si>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</si>
  <si>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</si>
  <si>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</si>
  <si>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</si>
  <si>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</si>
  <si>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</si>
  <si>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</si>
  <si>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</si>
  <si>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</si>
  <si>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</si>
  <si>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</si>
  <si>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</si>
  <si>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</si>
  <si>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</si>
  <si>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</si>
  <si>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</si>
  <si>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</si>
  <si>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</si>
  <si>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</si>
  <si>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</si>
  <si>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</si>
  <si>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</si>
  <si>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</si>
  <si>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</si>
  <si>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</si>
  <si>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</si>
  <si>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</si>
  <si>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</si>
  <si>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</si>
  <si>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</si>
  <si>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</si>
  <si>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</si>
  <si>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</si>
  <si>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</si>
  <si>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</si>
  <si>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</si>
  <si>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</si>
  <si>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</si>
  <si>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</si>
  <si>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</si>
  <si>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</si>
  <si>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</si>
  <si>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</si>
  <si>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</si>
  <si>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</si>
  <si>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</si>
  <si>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</si>
  <si>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</si>
  <si>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</si>
  <si>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</si>
  <si>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</si>
  <si>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</si>
  <si>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</si>
  <si>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</si>
  <si>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</si>
  <si>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</si>
  <si>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</si>
  <si>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</si>
  <si>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</si>
  <si>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</si>
  <si>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</si>
  <si>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</si>
  <si>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</si>
  <si>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</si>
  <si>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</si>
  <si>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</si>
  <si>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</si>
  <si>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</si>
  <si>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</si>
  <si>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</si>
  <si>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</si>
  <si>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</si>
  <si>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</si>
  <si>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</si>
  <si>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</si>
  <si>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</si>
  <si>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</si>
  <si>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</si>
  <si>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</si>
  <si>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</si>
  <si>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</si>
  <si>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</si>
  <si>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</si>
  <si>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</si>
  <si>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</si>
  <si>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</si>
  <si>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</si>
  <si>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</si>
  <si>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</si>
  <si>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</si>
  <si>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</si>
  <si>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</si>
  <si>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</si>
  <si>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</si>
  <si>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</si>
  <si>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</si>
  <si>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</si>
  <si>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</si>
  <si>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</si>
  <si>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</si>
  <si>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</si>
  <si>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</si>
  <si>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</si>
  <si>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</si>
  <si>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</si>
  <si>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</si>
  <si>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</si>
  <si>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</si>
  <si>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</si>
  <si>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</si>
  <si>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</si>
  <si>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</si>
  <si>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</si>
  <si>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</si>
  <si>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</si>
  <si>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</si>
  <si>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</si>
  <si>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</si>
  <si>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</si>
  <si>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</si>
  <si>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</si>
  <si>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</si>
  <si>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</si>
  <si>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</si>
  <si>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</si>
  <si>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</si>
  <si>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</si>
  <si>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</si>
  <si>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</si>
  <si>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</si>
  <si>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</si>
  <si>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</si>
  <si>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</si>
  <si>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</si>
  <si>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</si>
  <si>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</si>
  <si>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</si>
  <si>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</si>
  <si>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</si>
  <si>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</si>
  <si>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</si>
  <si>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</si>
  <si>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</si>
  <si>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</si>
  <si>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</si>
  <si>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</si>
  <si>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</si>
  <si>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</si>
  <si>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</si>
  <si>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</si>
  <si>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</si>
  <si>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</si>
  <si>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</si>
  <si>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</si>
  <si>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</si>
  <si>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</si>
  <si>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</si>
  <si>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</si>
  <si>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</si>
  <si>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</si>
  <si>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</si>
  <si>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</si>
  <si>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</si>
  <si>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</si>
  <si>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</si>
  <si>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</si>
  <si>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</si>
  <si>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</si>
  <si>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</si>
  <si>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</si>
  <si>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</si>
  <si>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</si>
  <si>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</si>
  <si>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</si>
  <si>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</si>
  <si>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</si>
  <si>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</si>
  <si>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</si>
  <si>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</si>
  <si>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</si>
  <si>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</si>
  <si>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</si>
  <si>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</si>
  <si>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</si>
  <si>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</si>
  <si>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</si>
  <si>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</si>
  <si>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</si>
  <si>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</si>
  <si>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</si>
  <si>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</si>
  <si>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</si>
  <si>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</si>
  <si>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</si>
  <si>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</si>
  <si>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</si>
  <si>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</si>
  <si>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</si>
  <si>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</si>
  <si>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</si>
  <si>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</si>
  <si>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</si>
  <si>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</si>
  <si>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</si>
  <si>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</si>
  <si>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</si>
  <si>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</si>
  <si>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</si>
  <si>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</si>
  <si>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</si>
  <si>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</si>
  <si>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</si>
  <si>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</si>
  <si>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</si>
  <si>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</si>
  <si>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</si>
  <si>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</si>
  <si>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</si>
  <si>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</si>
  <si>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</si>
  <si>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</si>
  <si>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</si>
  <si>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</si>
  <si>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</si>
  <si>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</si>
  <si>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</si>
  <si>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</si>
  <si>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</si>
  <si>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</si>
  <si>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</si>
  <si>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</si>
  <si>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</si>
  <si>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</si>
  <si>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</si>
  <si>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</si>
  <si>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</si>
  <si>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</si>
  <si>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</si>
  <si>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</si>
  <si>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</si>
  <si>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</si>
  <si>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</si>
  <si>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</si>
  <si>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</si>
  <si>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</si>
  <si>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</si>
  <si>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</si>
  <si>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</si>
  <si>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</si>
  <si>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</si>
  <si>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</si>
  <si>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</si>
  <si>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</si>
  <si>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</si>
  <si>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</si>
  <si>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</si>
  <si>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</si>
  <si>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</si>
  <si>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</si>
  <si>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</si>
  <si>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</si>
  <si>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</si>
  <si>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</si>
  <si>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</si>
  <si>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</si>
  <si>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</si>
  <si>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</si>
  <si>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</si>
  <si>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</si>
  <si>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</si>
  <si>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</si>
  <si>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</si>
  <si>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</si>
  <si>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</si>
  <si>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</si>
  <si>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</si>
  <si>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</si>
  <si>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</si>
  <si>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</si>
  <si>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</si>
  <si>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</si>
  <si>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</si>
  <si>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</si>
  <si>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</si>
  <si>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</si>
  <si>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</si>
  <si>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</si>
  <si>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</si>
  <si>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</si>
  <si>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</si>
  <si>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</si>
  <si>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</si>
  <si>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</si>
  <si>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</si>
  <si>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</si>
  <si>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</si>
  <si>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</si>
  <si>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</si>
  <si>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</si>
  <si>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</si>
  <si>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</si>
  <si>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</si>
  <si>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</si>
  <si>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</si>
  <si>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</si>
  <si>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</si>
  <si>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</si>
  <si>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</si>
  <si>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</si>
  <si>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</si>
  <si>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</si>
  <si>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</si>
  <si>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</si>
  <si>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</si>
  <si>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</si>
  <si>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</si>
  <si>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</si>
  <si>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</si>
  <si>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</si>
  <si>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</si>
  <si>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</si>
  <si>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</si>
  <si>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</si>
  <si>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</si>
  <si>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</si>
  <si>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</si>
  <si>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</si>
  <si>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</si>
  <si>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</si>
  <si>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</si>
  <si>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</si>
  <si>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</si>
  <si>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</si>
  <si>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</si>
  <si>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</si>
  <si>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</si>
  <si>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</si>
  <si>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</si>
  <si>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</si>
  <si>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</si>
  <si>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</si>
  <si>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</si>
  <si>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</si>
  <si>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</si>
  <si>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</si>
  <si>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</si>
  <si>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</si>
  <si>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</si>
  <si>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</si>
  <si>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</si>
  <si>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</si>
  <si>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</si>
  <si>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</si>
  <si>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</si>
  <si>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</si>
  <si>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</si>
  <si>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</si>
  <si>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</si>
  <si>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</si>
  <si>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</si>
  <si>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</si>
  <si>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</si>
  <si>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</si>
  <si>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</si>
  <si>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</si>
  <si>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</si>
  <si>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</si>
  <si>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</si>
  <si>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</si>
  <si>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</si>
  <si>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</si>
  <si>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</si>
  <si>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</si>
  <si>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</si>
  <si>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</si>
  <si>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</si>
  <si>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</si>
  <si>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</si>
  <si>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</si>
  <si>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</si>
  <si>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</si>
  <si>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</si>
  <si>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</si>
  <si>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</si>
  <si>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</si>
  <si>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</si>
  <si>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</si>
  <si>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</si>
  <si>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</si>
  <si>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</si>
  <si>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</si>
  <si>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</si>
  <si>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</si>
  <si>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</si>
  <si>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</si>
  <si>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</si>
  <si>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</si>
  <si>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</si>
  <si>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</si>
  <si>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</si>
  <si>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</si>
  <si>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</si>
  <si>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</si>
  <si>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</si>
  <si>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</si>
  <si>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</si>
  <si>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</si>
  <si>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</si>
  <si>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</si>
  <si>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</si>
  <si>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</si>
  <si>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</si>
  <si>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</si>
  <si>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</si>
  <si>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</si>
  <si>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</si>
  <si>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</si>
  <si>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</si>
  <si>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</si>
  <si>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</si>
  <si>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</si>
  <si>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</si>
  <si>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</si>
  <si>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</si>
  <si>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</si>
  <si>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</si>
  <si>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</si>
  <si>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</si>
  <si>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</si>
  <si>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</si>
  <si>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</si>
  <si>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</si>
  <si>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</si>
  <si>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</si>
  <si>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</si>
  <si>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</si>
  <si>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</si>
  <si>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</si>
  <si>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</si>
  <si>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</si>
  <si>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</si>
  <si>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</si>
  <si>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</si>
  <si>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</si>
  <si>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</si>
  <si>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</si>
  <si>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</si>
  <si>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</si>
  <si>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</si>
  <si>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</si>
  <si>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</si>
  <si>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</si>
  <si>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</si>
  <si>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</si>
  <si>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</si>
  <si>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</si>
  <si>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</si>
  <si>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</si>
  <si>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</si>
  <si>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</si>
  <si>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</si>
  <si>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</si>
  <si>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</si>
  <si>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</si>
  <si>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</si>
  <si>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</si>
  <si>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</si>
  <si>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</si>
  <si>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</si>
  <si>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</si>
  <si>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</si>
  <si>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</si>
  <si>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</si>
  <si>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</si>
  <si>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</si>
  <si>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</si>
  <si>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</si>
  <si>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</si>
  <si>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</si>
  <si>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</si>
  <si>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</si>
  <si>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</si>
  <si>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</si>
  <si>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</si>
  <si>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</si>
  <si>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</si>
  <si>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</si>
  <si>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</si>
  <si>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</si>
  <si>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</si>
  <si>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</si>
  <si>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</si>
  <si>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</si>
  <si>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</si>
  <si>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</si>
  <si>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</si>
  <si>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</si>
  <si>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</si>
  <si>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</si>
  <si>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</si>
  <si>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</si>
  <si>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</si>
  <si>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</si>
  <si>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</si>
  <si>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</si>
  <si>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</si>
  <si>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</si>
  <si>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</si>
  <si>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</si>
  <si>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</si>
  <si>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</si>
  <si>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</si>
  <si>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</si>
  <si>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</si>
  <si>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</si>
  <si>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</si>
  <si>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</si>
  <si>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</si>
  <si>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</si>
  <si>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</si>
  <si>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</si>
  <si>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</si>
  <si>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</si>
  <si>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</si>
  <si>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</si>
  <si>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</si>
  <si>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</si>
  <si>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</si>
  <si>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</si>
  <si>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</si>
  <si>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</si>
  <si>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</si>
  <si>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</si>
  <si>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</si>
  <si>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</si>
  <si>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</si>
  <si>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</si>
  <si>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</si>
  <si>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</si>
  <si>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</si>
  <si>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</si>
  <si>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</si>
  <si>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</si>
  <si>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</si>
  <si>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</si>
  <si>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</si>
  <si>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</si>
  <si>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</si>
  <si>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</si>
  <si>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</si>
  <si>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</si>
  <si>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</si>
  <si>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</si>
  <si>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</si>
  <si>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</si>
  <si>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</si>
  <si>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</si>
  <si>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</si>
  <si>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</si>
  <si>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</si>
  <si>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</si>
  <si>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</si>
  <si>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</si>
  <si>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</si>
  <si>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</si>
  <si>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</si>
  <si>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</si>
  <si>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</si>
  <si>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</si>
  <si>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</si>
  <si>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</si>
  <si>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</si>
  <si>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</si>
  <si>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</si>
  <si>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</si>
  <si>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</si>
  <si>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</si>
  <si>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</si>
  <si>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</si>
  <si>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</si>
  <si>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</si>
  <si>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</si>
  <si>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</si>
  <si>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</si>
  <si>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</si>
  <si>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</si>
  <si>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</si>
  <si>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</si>
  <si>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</si>
  <si>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</si>
  <si>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</si>
  <si>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</si>
  <si>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</si>
  <si>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</si>
  <si>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</si>
  <si>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</si>
  <si>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</si>
  <si>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</si>
  <si>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</si>
  <si>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</si>
  <si>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</si>
  <si>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</si>
  <si>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</si>
  <si>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</si>
  <si>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</si>
  <si>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</si>
  <si>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</si>
  <si>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</si>
  <si>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</si>
  <si>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</si>
  <si>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</si>
  <si>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</si>
  <si>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</si>
  <si>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</si>
  <si>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</si>
  <si>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</si>
  <si>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</si>
  <si>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</si>
  <si>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</si>
  <si>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</si>
  <si>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</si>
  <si>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</si>
  <si>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</si>
  <si>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</si>
  <si>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</si>
  <si>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</si>
  <si>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</si>
  <si>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</si>
  <si>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</si>
  <si>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</si>
  <si>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</si>
  <si>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</si>
  <si>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</si>
  <si>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</si>
  <si>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</si>
  <si>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</si>
  <si>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</si>
  <si>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</si>
  <si>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</si>
  <si>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</si>
  <si>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</si>
  <si>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</si>
  <si>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</si>
  <si>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</si>
  <si>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</si>
  <si>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</si>
  <si>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</si>
  <si>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</si>
  <si>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</si>
  <si>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</si>
  <si>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</si>
  <si>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</si>
  <si>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</si>
  <si>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</si>
  <si>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</si>
  <si>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</si>
  <si>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</si>
  <si>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</si>
  <si>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</si>
  <si>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</si>
  <si>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</si>
  <si>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</si>
  <si>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</si>
  <si>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</si>
  <si>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</si>
  <si>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</si>
  <si>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</si>
  <si>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</si>
  <si>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</si>
  <si>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</si>
  <si>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</si>
  <si>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</si>
  <si>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</si>
  <si>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</si>
  <si>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</si>
  <si>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</si>
  <si>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</si>
  <si>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</si>
  <si>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</si>
  <si>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</si>
  <si>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</si>
  <si>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</si>
  <si>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</si>
  <si>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</si>
  <si>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</si>
  <si>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</si>
  <si>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</si>
  <si>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</si>
  <si>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</si>
  <si>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</si>
  <si>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</si>
  <si>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</si>
  <si>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</si>
  <si>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</si>
  <si>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</si>
  <si>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</si>
  <si>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</si>
  <si>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</si>
  <si>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</si>
  <si>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</si>
  <si>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</si>
  <si>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</si>
  <si>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</si>
  <si>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</si>
  <si>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</si>
  <si>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</si>
  <si>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</si>
  <si>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</si>
  <si>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</si>
  <si>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</si>
  <si>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</si>
  <si>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</si>
  <si>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</si>
  <si>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</si>
  <si>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</si>
  <si>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</si>
  <si>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</si>
  <si>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</si>
  <si>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</si>
  <si>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</si>
  <si>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</si>
  <si>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</si>
  <si>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</si>
  <si>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</si>
  <si>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</si>
  <si>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</si>
  <si>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</si>
  <si>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</si>
  <si>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</si>
  <si>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</si>
  <si>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</si>
  <si>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</si>
  <si>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</si>
  <si>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</si>
  <si>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</si>
  <si>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</si>
  <si>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</si>
  <si>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</si>
  <si>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</si>
  <si>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</si>
  <si>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</si>
  <si>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</si>
  <si>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</si>
  <si>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</si>
  <si>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</si>
  <si>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</si>
  <si>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</si>
  <si>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</si>
  <si>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</si>
  <si>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</si>
  <si>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</si>
  <si>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</si>
  <si>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</si>
  <si>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</si>
  <si>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</si>
  <si>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</si>
  <si>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</si>
  <si>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</si>
  <si>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</si>
  <si>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</si>
  <si>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</si>
  <si>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</si>
  <si>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</si>
  <si>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</si>
  <si>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</si>
  <si>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</si>
  <si>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</si>
  <si>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</si>
  <si>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</si>
  <si>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</si>
  <si>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</si>
  <si>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</si>
  <si>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</si>
  <si>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</si>
  <si>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</si>
  <si>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</si>
  <si>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</si>
  <si>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</si>
  <si>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</si>
  <si>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</si>
  <si>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</si>
  <si>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</si>
  <si>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</si>
  <si>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</si>
  <si>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</si>
  <si>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</si>
  <si>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</si>
  <si>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</si>
  <si>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</si>
  <si>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</si>
  <si>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</si>
  <si>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</si>
  <si>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</si>
  <si>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</si>
  <si>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</si>
  <si>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</si>
  <si>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</si>
  <si>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</si>
  <si>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</si>
  <si>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</si>
  <si>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</si>
  <si>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</si>
  <si>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</si>
  <si>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</si>
  <si>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</si>
  <si>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</si>
  <si>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</si>
  <si>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</si>
  <si>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</si>
  <si>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</si>
  <si>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</si>
  <si>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</si>
  <si>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</si>
  <si>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</si>
  <si>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</si>
  <si>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</si>
  <si>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</si>
  <si>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</si>
  <si>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</si>
  <si>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</si>
  <si>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</si>
  <si>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</si>
  <si>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</si>
  <si>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</si>
  <si>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</si>
  <si>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</si>
  <si>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</si>
  <si>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</si>
  <si>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</si>
  <si>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</si>
  <si>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</si>
  <si>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</si>
  <si>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</si>
  <si>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</si>
  <si>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</si>
  <si>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</si>
  <si>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</si>
  <si>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</si>
  <si>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</si>
  <si>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</si>
  <si>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</si>
  <si>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</si>
  <si>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</si>
  <si>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</si>
  <si>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</si>
  <si>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</si>
  <si>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</si>
  <si>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</si>
  <si>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</si>
  <si>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</si>
  <si>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</si>
  <si>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</si>
  <si>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</si>
  <si>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</si>
  <si>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</si>
  <si>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</si>
  <si>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</si>
  <si>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</si>
  <si>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</si>
  <si>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</si>
  <si>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</si>
  <si>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</si>
  <si>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</si>
  <si>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</si>
  <si>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</si>
  <si>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</si>
  <si>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</si>
  <si>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</si>
  <si>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</si>
  <si>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</si>
  <si>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</si>
  <si>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</si>
  <si>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</si>
  <si>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</si>
  <si>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</si>
  <si>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</si>
  <si>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</si>
  <si>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</si>
  <si>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</si>
  <si>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</si>
  <si>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</si>
  <si>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</si>
  <si>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</si>
  <si>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</si>
  <si>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</si>
  <si>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</si>
  <si>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</si>
  <si>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</si>
  <si>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</si>
  <si>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</si>
  <si>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</si>
  <si>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</si>
  <si>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</si>
  <si>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</si>
  <si>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</si>
  <si>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</si>
  <si>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</si>
  <si>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</si>
  <si>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</si>
  <si>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</si>
  <si>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</si>
  <si>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</si>
  <si>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</si>
  <si>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</si>
  <si>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</si>
  <si>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</si>
  <si>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</si>
  <si>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</si>
  <si>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</si>
  <si>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</si>
  <si>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</si>
  <si>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</si>
  <si>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</si>
  <si>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</si>
  <si>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</si>
  <si>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</si>
  <si>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</si>
  <si>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</si>
  <si>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</si>
  <si>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</si>
  <si>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</si>
  <si>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</si>
  <si>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</si>
  <si>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</si>
  <si>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</si>
  <si>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</si>
  <si>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</si>
  <si>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</si>
  <si>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</si>
  <si>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</si>
  <si>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</si>
  <si>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</si>
  <si>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</si>
  <si>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</si>
  <si>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</si>
  <si>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</si>
  <si>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</si>
  <si>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</si>
  <si>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</si>
  <si>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</si>
  <si>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</si>
  <si>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</si>
  <si>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</si>
  <si>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</si>
  <si>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</si>
  <si>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</si>
  <si>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</si>
  <si>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</si>
  <si>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</si>
  <si>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</si>
  <si>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</si>
  <si>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</si>
  <si>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</si>
  <si>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</si>
  <si>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</si>
  <si>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</si>
  <si>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</si>
  <si>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</si>
  <si>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</si>
  <si>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</si>
  <si>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</si>
  <si>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</si>
  <si>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</si>
  <si>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</si>
  <si>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</si>
  <si>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</si>
  <si>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</si>
  <si>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</si>
  <si>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</si>
  <si>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</si>
  <si>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</si>
  <si>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</si>
  <si>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</si>
  <si>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</si>
  <si>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</si>
  <si>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</si>
  <si>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</si>
  <si>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</si>
  <si>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</si>
  <si>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</si>
  <si>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</si>
  <si>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</si>
  <si>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</si>
  <si>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</si>
  <si>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</si>
  <si>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</si>
  <si>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</si>
  <si>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</si>
  <si>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</si>
  <si>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</si>
  <si>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</si>
  <si>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</si>
  <si>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</si>
  <si>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</si>
  <si>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</si>
  <si>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</si>
  <si>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</si>
  <si>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</si>
  <si>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</si>
  <si>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</si>
  <si>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</si>
  <si>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</si>
  <si>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</si>
  <si>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</si>
  <si>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</si>
  <si>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</si>
  <si>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</si>
  <si>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</si>
  <si>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</si>
  <si>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</si>
  <si>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</si>
  <si>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</si>
  <si>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</si>
  <si>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</si>
  <si>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</si>
  <si>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</si>
  <si>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</si>
  <si>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</si>
  <si>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</si>
  <si>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</si>
  <si>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</si>
  <si>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</si>
  <si>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</si>
  <si>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</si>
  <si>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</si>
  <si>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</si>
  <si>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</si>
  <si>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</si>
  <si>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</si>
  <si>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</si>
  <si>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</si>
  <si>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</si>
  <si>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</si>
  <si>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</si>
  <si>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</si>
  <si>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</si>
  <si>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</si>
  <si>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</si>
  <si>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</si>
  <si>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</si>
  <si>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</si>
  <si>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</si>
  <si>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</si>
  <si>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</si>
  <si>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</si>
  <si>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</si>
  <si>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</si>
  <si>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</si>
  <si>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</si>
  <si>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</si>
  <si>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</si>
  <si>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</si>
  <si>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</si>
  <si>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</si>
  <si>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</si>
  <si>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</si>
  <si>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</si>
  <si>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</si>
  <si>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</si>
  <si>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</si>
  <si>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</si>
  <si>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</si>
  <si>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</si>
  <si>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</si>
  <si>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</si>
  <si>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</si>
  <si>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</si>
  <si>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</si>
  <si>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</si>
  <si>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</si>
  <si>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</si>
  <si>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</si>
  <si>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</si>
  <si>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</si>
  <si>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</si>
  <si>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</si>
  <si>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</si>
  <si>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</si>
  <si>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</si>
  <si>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</si>
  <si>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</si>
  <si>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</si>
  <si>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</si>
  <si>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</si>
  <si>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</si>
  <si>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</si>
  <si>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</si>
  <si>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</si>
  <si>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</si>
  <si>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</si>
  <si>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</si>
  <si>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</si>
  <si>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</si>
  <si>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</si>
  <si>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</si>
  <si>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</si>
  <si>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</si>
  <si>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</si>
  <si>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</si>
  <si>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</si>
  <si>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</si>
  <si>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</si>
  <si>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</si>
  <si>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</si>
  <si>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</si>
  <si>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</si>
  <si>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</si>
  <si>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</si>
  <si>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</si>
  <si>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</si>
  <si>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</si>
  <si>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</si>
  <si>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</si>
  <si>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</si>
  <si>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</si>
  <si>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</si>
  <si>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</si>
  <si>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</si>
  <si>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</si>
  <si>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</si>
  <si>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</si>
  <si>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</si>
  <si>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</si>
  <si>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</si>
  <si>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</si>
  <si>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</si>
  <si>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</si>
  <si>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</si>
  <si>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</si>
  <si>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</si>
  <si>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</si>
  <si>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</si>
  <si>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</si>
  <si>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</si>
  <si>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</si>
  <si>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</si>
  <si>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</si>
  <si>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</si>
  <si>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</si>
  <si>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</si>
  <si>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</si>
  <si>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</si>
  <si>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</si>
  <si>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</si>
  <si>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</si>
  <si>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</si>
  <si>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</si>
  <si>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</si>
  <si>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</si>
  <si>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</si>
  <si>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</si>
  <si>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</si>
  <si>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</si>
  <si>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</si>
  <si>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</si>
  <si>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</si>
  <si>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</si>
  <si>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</si>
  <si>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</si>
  <si>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</si>
  <si>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</si>
  <si>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</si>
  <si>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</si>
  <si>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</si>
  <si>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</si>
  <si>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</si>
  <si>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</si>
  <si>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</si>
  <si>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</si>
  <si>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</si>
  <si>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</si>
  <si>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</si>
  <si>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</si>
  <si>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</si>
  <si>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</si>
  <si>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</si>
  <si>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</si>
  <si>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</si>
  <si>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</si>
  <si>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</si>
  <si>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</si>
  <si>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</si>
  <si>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</si>
  <si>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</si>
  <si>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</si>
  <si>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</si>
  <si>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</si>
  <si>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</si>
  <si>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</si>
  <si>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</si>
  <si>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</si>
  <si>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</si>
  <si>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</si>
  <si>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</si>
  <si>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</si>
  <si>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</si>
  <si>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</si>
  <si>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</si>
  <si>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</si>
  <si>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</si>
  <si>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</si>
  <si>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</si>
  <si>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</si>
  <si>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</si>
  <si>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</si>
  <si>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</si>
  <si>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</si>
  <si>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</si>
  <si>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</si>
  <si>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</si>
  <si>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</si>
  <si>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</si>
  <si>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</si>
  <si>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</si>
  <si>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</si>
  <si>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</si>
  <si>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</si>
  <si>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</si>
  <si>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</si>
  <si>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</si>
  <si>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</si>
  <si>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</si>
  <si>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</si>
  <si>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</si>
  <si>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</si>
  <si>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</si>
  <si>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</si>
  <si>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</si>
  <si>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</si>
  <si>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</si>
  <si>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</si>
  <si>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</si>
  <si>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</si>
  <si>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</si>
  <si>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</si>
  <si>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</si>
  <si>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</si>
  <si>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</si>
  <si>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</si>
  <si>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</si>
  <si>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</si>
  <si>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</si>
  <si>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</si>
  <si>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</si>
  <si>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</si>
  <si>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</si>
  <si>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</si>
  <si>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</si>
  <si>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</si>
  <si>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</si>
  <si>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</si>
  <si>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</si>
  <si>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</si>
  <si>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</si>
  <si>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</si>
  <si>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</si>
  <si>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</si>
  <si>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</si>
  <si>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</si>
  <si>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</si>
  <si>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</si>
  <si>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</si>
  <si>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</si>
  <si>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</si>
  <si>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</si>
  <si>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</si>
  <si>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</si>
  <si>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</si>
  <si>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</si>
  <si>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</si>
  <si>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</si>
  <si>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</si>
  <si>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</si>
  <si>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</si>
  <si>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</si>
  <si>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</si>
  <si>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</si>
  <si>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</si>
  <si>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</si>
  <si>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</si>
  <si>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</si>
  <si>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</si>
  <si>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</si>
  <si>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</si>
  <si>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</si>
  <si>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</si>
  <si>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</si>
  <si>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</si>
  <si>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</si>
  <si>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</si>
  <si>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</si>
  <si>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</si>
  <si>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</si>
  <si>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</si>
  <si>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</si>
  <si>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</si>
  <si>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</si>
  <si>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</si>
  <si>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</si>
  <si>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</si>
  <si>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</si>
  <si>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</si>
  <si>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</si>
  <si>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</si>
  <si>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</si>
  <si>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</si>
  <si>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</si>
  <si>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</si>
  <si>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</si>
  <si>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</si>
  <si>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</si>
  <si>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</si>
  <si>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</si>
  <si>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</si>
  <si>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</si>
  <si>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</si>
  <si>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</si>
  <si>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</si>
  <si>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</si>
  <si>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</si>
  <si>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</si>
  <si>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</si>
  <si>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</si>
  <si>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</si>
  <si>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</si>
  <si>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</si>
  <si>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</si>
  <si>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</si>
  <si>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</si>
  <si>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</si>
  <si>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</si>
  <si>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</si>
  <si>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</si>
  <si>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</si>
  <si>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</si>
  <si>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</si>
  <si>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</si>
  <si>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</si>
  <si>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</si>
  <si>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</si>
  <si>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</si>
  <si>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</si>
  <si>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</si>
  <si>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</si>
  <si>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</si>
  <si>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</si>
  <si>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</si>
  <si>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</si>
  <si>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</si>
  <si>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</si>
  <si>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</si>
  <si>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</si>
  <si>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</si>
  <si>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</si>
  <si>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</si>
  <si>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</si>
  <si>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</si>
  <si>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</si>
  <si>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</si>
  <si>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</si>
  <si>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</si>
  <si>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</si>
  <si>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</si>
  <si>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</si>
  <si>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</si>
  <si>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</si>
  <si>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</si>
  <si>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</si>
  <si>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</si>
  <si>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</si>
  <si>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</si>
  <si>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</si>
  <si>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</si>
  <si>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</si>
  <si>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</si>
  <si>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</si>
  <si>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</si>
  <si>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</si>
  <si>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</si>
  <si>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</si>
  <si>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</si>
  <si>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</si>
  <si>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</si>
  <si>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</si>
  <si>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</si>
  <si>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</si>
  <si>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</si>
  <si>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</si>
  <si>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</si>
  <si>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</si>
  <si>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</si>
  <si>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</si>
  <si>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</si>
  <si>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</si>
  <si>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</si>
  <si>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</si>
  <si>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</si>
  <si>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</si>
  <si>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</si>
  <si>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</si>
  <si>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</si>
  <si>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</si>
  <si>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</si>
  <si>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</si>
  <si>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</si>
  <si>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</si>
  <si>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</si>
  <si>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</si>
  <si>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</si>
  <si>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</si>
  <si>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</si>
  <si>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</si>
  <si>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</si>
  <si>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</si>
  <si>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</si>
  <si>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</si>
  <si>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</si>
  <si>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</si>
  <si>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</si>
  <si>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</si>
  <si>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</si>
  <si>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</si>
  <si>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</si>
  <si>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</si>
  <si>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</si>
  <si>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</si>
  <si>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</si>
  <si>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</si>
  <si>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</si>
  <si>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</si>
  <si>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</si>
  <si>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</si>
  <si>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</si>
  <si>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</si>
  <si>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</si>
  <si>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</si>
  <si>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</si>
  <si>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</si>
  <si>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</si>
  <si>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</si>
  <si>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</si>
  <si>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</si>
  <si>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</si>
  <si>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</si>
  <si>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</si>
  <si>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</si>
  <si>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</si>
  <si>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</si>
  <si>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</si>
  <si>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</si>
  <si>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</si>
  <si>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</si>
  <si>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</si>
  <si>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</si>
  <si>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</si>
  <si>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</si>
  <si>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</si>
  <si>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</si>
  <si>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</si>
  <si>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</si>
  <si>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</si>
  <si>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</si>
  <si>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</si>
  <si>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</si>
  <si>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</si>
  <si>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</si>
  <si>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</si>
  <si>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</si>
  <si>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</si>
  <si>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</si>
  <si>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</si>
  <si>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</si>
  <si>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</si>
  <si>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</si>
  <si>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</si>
  <si>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</si>
  <si>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</si>
  <si>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</si>
  <si>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</si>
  <si>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</si>
  <si>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</si>
  <si>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</si>
  <si>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</si>
  <si>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</si>
  <si>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</si>
  <si>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</si>
  <si>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</si>
  <si>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</si>
  <si>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</si>
  <si>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</si>
  <si>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</si>
  <si>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</si>
  <si>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</si>
  <si>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</si>
  <si>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</si>
  <si>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</si>
  <si>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</si>
  <si>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</si>
  <si>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</si>
  <si>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</si>
  <si>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</si>
  <si>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</si>
  <si>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</si>
  <si>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</si>
  <si>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</si>
  <si>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</si>
  <si>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</si>
  <si>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</si>
  <si>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</si>
  <si>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</si>
  <si>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</si>
  <si>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</si>
  <si>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</si>
  <si>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</si>
  <si>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</si>
  <si>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</si>
  <si>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</si>
  <si>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</si>
  <si>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</si>
  <si>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</si>
  <si>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</si>
  <si>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</si>
  <si>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</si>
  <si>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</si>
  <si>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</si>
  <si>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</si>
  <si>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</si>
  <si>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</si>
  <si>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</si>
  <si>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</si>
  <si>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</si>
  <si>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</si>
  <si>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</si>
  <si>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</si>
  <si>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</si>
  <si>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</si>
  <si>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</si>
  <si>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</si>
  <si>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</si>
  <si>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</si>
  <si>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</si>
  <si>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</si>
  <si>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</si>
  <si>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</si>
  <si>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</si>
  <si>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</si>
  <si>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</si>
  <si>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</si>
  <si>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</si>
  <si>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</si>
  <si>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</si>
  <si>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</si>
  <si>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</si>
  <si>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</si>
  <si>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</si>
  <si>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</si>
  <si>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</si>
  <si>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</si>
  <si>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</si>
  <si>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</si>
  <si>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</si>
  <si>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</si>
  <si>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</si>
  <si>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</si>
  <si>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</si>
  <si>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</si>
  <si>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</si>
  <si>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</si>
  <si>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</si>
  <si>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</si>
  <si>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</si>
  <si>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</si>
  <si>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</si>
  <si>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</si>
  <si>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</si>
  <si>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</si>
  <si>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</si>
  <si>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</si>
  <si>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</si>
  <si>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</si>
  <si>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</si>
  <si>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</si>
  <si>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</si>
  <si>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</si>
  <si>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</si>
  <si>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</si>
  <si>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</si>
  <si>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</si>
  <si>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</si>
  <si>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</si>
  <si>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</si>
  <si>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</si>
  <si>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</si>
  <si>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</si>
  <si>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</si>
  <si>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</si>
  <si>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</si>
  <si>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</si>
  <si>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</si>
  <si>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</si>
  <si>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</si>
  <si>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</si>
  <si>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</si>
  <si>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</si>
  <si>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</si>
  <si>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</si>
  <si>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</si>
  <si>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</si>
  <si>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</si>
  <si>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</si>
  <si>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</si>
  <si>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</si>
  <si>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</si>
  <si>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</si>
  <si>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</si>
  <si>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</si>
  <si>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</si>
  <si>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</si>
  <si>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</si>
  <si>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</si>
  <si>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</si>
  <si>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</si>
  <si>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</si>
  <si>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</si>
  <si>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</si>
  <si>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</si>
  <si>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</si>
  <si>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</si>
  <si>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</si>
  <si>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</si>
  <si>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</si>
  <si>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</si>
  <si>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</si>
  <si>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</si>
  <si>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</si>
  <si>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</si>
  <si>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</si>
  <si>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</si>
  <si>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</si>
  <si>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</si>
  <si>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</si>
  <si>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</si>
  <si>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</si>
  <si>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</si>
  <si>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</si>
  <si>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</si>
  <si>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</si>
  <si>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</si>
  <si>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</si>
  <si>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</si>
  <si>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</si>
  <si>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</si>
  <si>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</si>
  <si>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</si>
  <si>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</si>
  <si>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</si>
  <si>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</si>
  <si>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</si>
  <si>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</si>
  <si>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</si>
  <si>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</si>
  <si>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</si>
  <si>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</si>
  <si>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</si>
  <si>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</si>
  <si>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</si>
  <si>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</si>
  <si>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</si>
  <si>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</si>
  <si>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</si>
  <si>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</si>
  <si>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</si>
  <si>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</si>
  <si>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</si>
  <si>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</si>
  <si>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</si>
  <si>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</si>
  <si>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</si>
  <si>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</si>
  <si>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</si>
  <si>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</si>
  <si>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</si>
  <si>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</si>
  <si>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</si>
  <si>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</si>
  <si>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</si>
  <si>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</si>
  <si>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</si>
  <si>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</si>
  <si>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</si>
  <si>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</si>
  <si>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</si>
  <si>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</si>
  <si>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</si>
  <si>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</si>
  <si>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</si>
  <si>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</si>
  <si>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</si>
  <si>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</si>
  <si>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</si>
  <si>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</si>
  <si>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</si>
  <si>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</si>
  <si>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</si>
  <si>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</si>
  <si>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</si>
  <si>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</si>
  <si>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</si>
  <si>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</si>
  <si>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</si>
  <si>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</si>
  <si>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</si>
  <si>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</si>
  <si>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</si>
  <si>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</si>
  <si>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</si>
  <si>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</si>
  <si>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</si>
  <si>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</si>
  <si>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</si>
  <si>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</si>
  <si>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</si>
  <si>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</si>
  <si>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</si>
  <si>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</si>
  <si>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</si>
  <si>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</si>
  <si>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</si>
  <si>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</si>
  <si>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</si>
  <si>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</si>
  <si>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</si>
  <si>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</si>
  <si>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</si>
  <si>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</si>
  <si>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</si>
  <si>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</si>
  <si>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</si>
  <si>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</si>
  <si>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</si>
  <si>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</si>
  <si>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</si>
  <si>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</si>
  <si>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</si>
  <si>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</si>
  <si>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</si>
  <si>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</si>
  <si>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</si>
  <si>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</si>
  <si>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</si>
  <si>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</si>
  <si>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</si>
  <si>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</si>
  <si>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</si>
  <si>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</si>
  <si>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</si>
  <si>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</si>
  <si>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</si>
  <si>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</si>
  <si>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</si>
  <si>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</si>
  <si>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</si>
  <si>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</si>
  <si>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</si>
  <si>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</si>
  <si>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</si>
  <si>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</si>
  <si>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</si>
  <si>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</si>
  <si>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</si>
  <si>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</si>
  <si>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</si>
  <si>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</si>
  <si>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</si>
  <si>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</si>
  <si>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</si>
  <si>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</si>
  <si>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</si>
  <si>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</si>
  <si>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</si>
  <si>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</si>
  <si>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</si>
  <si>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</si>
  <si>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</si>
  <si>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</si>
  <si>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</si>
  <si>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</si>
  <si>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</si>
  <si>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</si>
  <si>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</si>
  <si>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</si>
  <si>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</si>
  <si>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</si>
  <si>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</si>
  <si>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</si>
  <si>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</si>
  <si>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</si>
  <si>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</si>
  <si>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</si>
  <si>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</si>
  <si>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</si>
  <si>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</si>
  <si>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</si>
  <si>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</si>
  <si>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</si>
  <si>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</si>
  <si>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</si>
  <si>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</si>
  <si>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</si>
  <si>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</si>
  <si>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</si>
  <si>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</si>
  <si>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</si>
  <si>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</si>
  <si>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</si>
  <si>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</si>
  <si>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</si>
  <si>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</si>
  <si>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</si>
  <si>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</si>
  <si>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</si>
  <si>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</si>
  <si>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</si>
  <si>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</si>
  <si>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</si>
  <si>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</si>
  <si>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</si>
  <si>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</si>
  <si>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</si>
  <si>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</si>
  <si>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</si>
  <si>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</si>
  <si>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</si>
  <si>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</si>
  <si>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</si>
  <si>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</si>
  <si>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</si>
  <si>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</si>
  <si>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</si>
  <si>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</si>
  <si>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</si>
  <si>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</si>
  <si>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</si>
  <si>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</si>
  <si>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</si>
  <si>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</si>
  <si>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</si>
  <si>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</si>
  <si>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</si>
  <si>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</si>
  <si>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</si>
  <si>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</si>
  <si>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</si>
  <si>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</si>
  <si>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</si>
  <si>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</si>
  <si>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</si>
  <si>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</si>
  <si>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</si>
  <si>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</si>
  <si>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</si>
  <si>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</si>
  <si>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</si>
  <si>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</si>
  <si>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</si>
  <si>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</si>
  <si>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</si>
  <si>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</si>
  <si>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</si>
  <si>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</si>
  <si>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</si>
  <si>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</si>
  <si>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</si>
  <si>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</si>
  <si>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</si>
  <si>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</si>
  <si>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</si>
  <si>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</si>
  <si>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</si>
  <si>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</si>
  <si>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</si>
  <si>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</si>
  <si>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</si>
  <si>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</si>
  <si>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</si>
  <si>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</si>
  <si>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</si>
  <si>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</si>
  <si>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</si>
  <si>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</si>
  <si>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</si>
  <si>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</si>
  <si>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</si>
  <si>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</si>
  <si>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</si>
  <si>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</si>
  <si>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</si>
  <si>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</si>
  <si>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</si>
  <si>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</si>
  <si>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</si>
  <si>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</si>
  <si>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</si>
  <si>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</si>
  <si>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</si>
  <si>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</si>
  <si>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</si>
  <si>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</si>
  <si>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</si>
  <si>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</si>
  <si>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</si>
  <si>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</si>
  <si>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</si>
  <si>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</si>
  <si>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</si>
  <si>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</si>
  <si>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</si>
  <si>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</si>
  <si>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</si>
  <si>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</si>
  <si>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</si>
  <si>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</si>
  <si>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</si>
  <si>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</si>
  <si>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</si>
  <si>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</si>
  <si>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</si>
  <si>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</si>
  <si>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</si>
  <si>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</si>
  <si>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</si>
  <si>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</si>
  <si>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</si>
  <si>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</si>
  <si>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</si>
  <si>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</si>
  <si>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</si>
  <si>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</si>
  <si>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</si>
  <si>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</si>
  <si>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</si>
  <si>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</si>
  <si>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</si>
  <si>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</si>
  <si>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</si>
  <si>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</si>
  <si>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</si>
  <si>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</si>
  <si>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</si>
  <si>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</si>
  <si>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</si>
  <si>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</si>
  <si>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</si>
  <si>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</si>
  <si>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</si>
  <si>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</si>
  <si>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</si>
  <si>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</si>
  <si>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</si>
  <si>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</si>
  <si>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</si>
  <si>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</si>
  <si>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</si>
  <si>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</si>
  <si>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</si>
  <si>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</si>
  <si>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</si>
  <si>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</si>
  <si>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</si>
  <si>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</si>
  <si>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</si>
  <si>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</si>
  <si>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</si>
  <si>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</si>
  <si>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</si>
  <si>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</si>
  <si>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</si>
  <si>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</si>
  <si>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</si>
  <si>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</si>
  <si>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</si>
  <si>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</si>
  <si>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</si>
  <si>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</si>
  <si>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</si>
  <si>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</si>
  <si>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</si>
  <si>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</si>
  <si>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</si>
  <si>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</si>
  <si>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</si>
  <si>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</si>
  <si>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</si>
  <si>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</si>
  <si>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</si>
  <si>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</si>
  <si>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</si>
  <si>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</si>
  <si>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</si>
  <si>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</si>
  <si>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</si>
  <si>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</si>
  <si>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</si>
  <si>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</si>
  <si>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</si>
  <si>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</si>
  <si>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</si>
  <si>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</si>
  <si>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</si>
  <si>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</si>
  <si>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</si>
  <si>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</si>
  <si>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</si>
  <si>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</si>
  <si>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</si>
  <si>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</si>
  <si>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</si>
  <si>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</si>
  <si>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</si>
  <si>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</si>
  <si>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</si>
  <si>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</si>
  <si>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</si>
  <si>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</si>
  <si>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</si>
  <si>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</si>
  <si>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</si>
  <si>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</si>
  <si>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</si>
  <si>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</si>
  <si>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</si>
  <si>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</si>
  <si>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</si>
  <si>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</si>
  <si>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</si>
  <si>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</si>
  <si>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</si>
  <si>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</si>
  <si>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</si>
  <si>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</si>
  <si>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</si>
  <si>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</si>
  <si>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</si>
  <si>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</si>
  <si>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</si>
  <si>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</si>
  <si>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</si>
  <si>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</si>
  <si>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</si>
  <si>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</si>
  <si>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</si>
  <si>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</si>
  <si>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</si>
  <si>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</si>
  <si>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</si>
  <si>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</si>
  <si>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</si>
  <si>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</si>
  <si>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</si>
  <si>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</si>
  <si>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</si>
  <si>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</si>
  <si>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</si>
  <si>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</si>
  <si>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</si>
  <si>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</si>
  <si>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</si>
  <si>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</si>
  <si>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</si>
  <si>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</si>
  <si>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</si>
  <si>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</si>
  <si>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</si>
  <si>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</si>
  <si>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</si>
  <si>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</si>
  <si>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</si>
  <si>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</si>
  <si>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</si>
  <si>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</si>
  <si>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</si>
  <si>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</si>
  <si>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</si>
  <si>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</si>
  <si>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</si>
  <si>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</si>
  <si>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</si>
  <si>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</si>
  <si>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</si>
  <si>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</si>
  <si>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</si>
  <si>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</si>
  <si>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</si>
  <si>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</si>
  <si>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</si>
  <si>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</si>
  <si>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</si>
  <si>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</si>
  <si>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</si>
  <si>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</si>
  <si>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</si>
  <si>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</si>
  <si>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</si>
  <si>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</si>
  <si>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</si>
  <si>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</si>
  <si>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</si>
  <si>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</si>
  <si>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</si>
  <si>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</si>
  <si>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</si>
  <si>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</si>
  <si>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</si>
  <si>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</si>
  <si>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</si>
  <si>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</si>
  <si>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</si>
  <si>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</si>
  <si>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</si>
  <si>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</si>
  <si>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</si>
  <si>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</si>
  <si>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</si>
  <si>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</si>
  <si>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</si>
  <si>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</si>
  <si>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</si>
  <si>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</si>
  <si>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</si>
  <si>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</si>
  <si>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</si>
  <si>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</si>
  <si>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</si>
  <si>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</si>
  <si>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</si>
  <si>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</si>
  <si>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</si>
  <si>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</si>
  <si>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</si>
  <si>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</si>
  <si>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</si>
  <si>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</si>
  <si>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</si>
  <si>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</si>
  <si>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</si>
  <si>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</si>
  <si>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</si>
  <si>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</si>
  <si>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</si>
  <si>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</si>
  <si>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</si>
  <si>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</si>
  <si>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</si>
  <si>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</si>
  <si>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</si>
  <si>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</si>
  <si>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</si>
  <si>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</si>
  <si>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</si>
  <si>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</si>
  <si>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</si>
  <si>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</si>
  <si>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</si>
  <si>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</si>
  <si>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</si>
  <si>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</si>
  <si>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</si>
  <si>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</si>
  <si>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</si>
  <si>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</si>
  <si>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</si>
  <si>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</si>
  <si>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</si>
  <si>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</si>
  <si>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</si>
  <si>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</si>
  <si>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</si>
  <si>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</si>
  <si>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</si>
  <si>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</si>
  <si>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</si>
  <si>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</si>
  <si>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</si>
  <si>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</si>
  <si>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</si>
  <si>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</si>
  <si>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</si>
  <si>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</si>
  <si>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</si>
  <si>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</si>
  <si>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</si>
  <si>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</si>
  <si>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</si>
  <si>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</si>
  <si>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</si>
  <si>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</si>
  <si>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</si>
  <si>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</si>
  <si>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</si>
  <si>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</si>
  <si>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</si>
  <si>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</si>
  <si>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</si>
  <si>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</si>
  <si>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</si>
  <si>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</si>
  <si>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</si>
  <si>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</si>
  <si>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</si>
  <si>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</si>
  <si>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</si>
  <si>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</si>
  <si>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</si>
  <si>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</si>
  <si>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</si>
  <si>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</si>
  <si>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</si>
  <si>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</si>
  <si>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</si>
  <si>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</si>
  <si>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</si>
  <si>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</si>
  <si>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</si>
  <si>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</si>
  <si>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</si>
  <si>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</si>
  <si>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</si>
  <si>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</si>
  <si>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</si>
  <si>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</si>
  <si>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</si>
  <si>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</si>
  <si>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</si>
  <si>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</si>
  <si>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</si>
  <si>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</si>
  <si>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</si>
  <si>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</si>
  <si>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</si>
  <si>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</si>
  <si>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</si>
  <si>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</si>
  <si>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</si>
  <si>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</si>
  <si>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</si>
  <si>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</si>
  <si>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</si>
  <si>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</si>
  <si>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</si>
  <si>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</si>
  <si>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</si>
  <si>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</si>
  <si>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</si>
  <si>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</si>
  <si>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</si>
  <si>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</si>
  <si>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</si>
  <si>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</si>
  <si>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</si>
  <si>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</si>
  <si>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</si>
  <si>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</si>
  <si>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</si>
  <si>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</si>
  <si>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</si>
  <si>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</si>
  <si>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</si>
  <si>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</si>
  <si>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</si>
  <si>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</si>
  <si>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</si>
  <si>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</si>
  <si>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</si>
  <si>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</si>
  <si>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</si>
  <si>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</si>
  <si>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</si>
  <si>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</si>
  <si>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</si>
  <si>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</si>
  <si>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</si>
  <si>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</si>
  <si>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</si>
  <si>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</si>
  <si>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</si>
  <si>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</si>
  <si>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</si>
  <si>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</si>
  <si>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</si>
  <si>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</si>
  <si>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</si>
  <si>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</si>
  <si>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</si>
  <si>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</si>
  <si>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</si>
  <si>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</si>
  <si>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</si>
  <si>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</si>
  <si>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</si>
  <si>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</si>
  <si>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</si>
  <si>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</si>
  <si>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</si>
  <si>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</si>
  <si>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</si>
  <si>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</si>
  <si>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</si>
  <si>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</si>
  <si>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</si>
  <si>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</si>
  <si>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</si>
  <si>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</si>
  <si>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</si>
  <si>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</si>
  <si>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</si>
  <si>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</si>
  <si>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</si>
  <si>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</si>
  <si>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</si>
  <si>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</si>
  <si>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</si>
  <si>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</si>
  <si>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</si>
  <si>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</si>
  <si>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</si>
  <si>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</si>
  <si>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</si>
  <si>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</si>
  <si>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</si>
  <si>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</si>
  <si>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</si>
  <si>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</si>
  <si>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</si>
  <si>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</si>
  <si>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</si>
  <si>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</si>
  <si>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</si>
  <si>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</si>
  <si>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</si>
  <si>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</si>
  <si>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</si>
  <si>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</si>
  <si>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</si>
  <si>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</si>
  <si>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</si>
  <si>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</si>
  <si>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</si>
  <si>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</si>
  <si>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</si>
  <si>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</si>
  <si>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</si>
  <si>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</si>
  <si>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</si>
  <si>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</si>
  <si>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</si>
  <si>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</si>
  <si>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</si>
  <si>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</si>
  <si>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</si>
  <si>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</si>
  <si>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</si>
  <si>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</si>
  <si>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</si>
  <si>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</si>
  <si>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</si>
  <si>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</si>
  <si>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</si>
  <si>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</si>
  <si>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</si>
  <si>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</si>
  <si>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</si>
  <si>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</si>
  <si>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</si>
  <si>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</si>
  <si>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</si>
  <si>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</si>
  <si>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</si>
  <si>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</si>
  <si>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</si>
  <si>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</si>
  <si>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</si>
  <si>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</si>
  <si>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</si>
  <si>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</si>
  <si>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</si>
  <si>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</si>
  <si>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</si>
  <si>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</si>
  <si>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</si>
  <si>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</si>
  <si>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</si>
  <si>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</si>
  <si>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</si>
  <si>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</si>
  <si>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</si>
  <si>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</si>
  <si>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</si>
  <si>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</si>
  <si>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</si>
  <si>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</si>
  <si>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</si>
  <si>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</si>
  <si>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</si>
  <si>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</si>
  <si>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</si>
  <si>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</si>
  <si>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</si>
  <si>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</si>
  <si>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</si>
  <si>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</si>
  <si>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</si>
  <si>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</si>
  <si>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</si>
  <si>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</si>
  <si>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</si>
  <si>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</si>
  <si>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</si>
  <si>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</si>
  <si>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</si>
  <si>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</si>
  <si>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</si>
  <si>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</si>
  <si>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</si>
  <si>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</si>
  <si>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</si>
  <si>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</si>
  <si>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</si>
  <si>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</si>
  <si>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</si>
  <si>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</si>
  <si>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</si>
  <si>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</si>
  <si>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</si>
  <si>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</si>
  <si>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</si>
  <si>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</si>
  <si>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</si>
  <si>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</si>
  <si>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</si>
  <si>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</si>
  <si>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</si>
  <si>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</si>
  <si>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</si>
  <si>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</si>
  <si>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</si>
  <si>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</si>
  <si>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</si>
  <si>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</si>
  <si>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</si>
  <si>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</si>
  <si>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</si>
  <si>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</si>
  <si>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</si>
  <si>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</si>
  <si>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</si>
  <si>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</si>
  <si>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</si>
  <si>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</si>
  <si>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</si>
  <si>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</si>
  <si>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</si>
  <si>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</si>
  <si>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</si>
  <si>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</si>
  <si>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</si>
  <si>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</si>
  <si>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</si>
  <si>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</si>
  <si>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</si>
  <si>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</si>
  <si>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</si>
  <si>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</si>
  <si>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</si>
  <si>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</si>
  <si>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</si>
  <si>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</si>
  <si>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</si>
  <si>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</si>
  <si>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</si>
  <si>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</si>
  <si>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</si>
  <si>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</si>
  <si>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</si>
  <si>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</si>
  <si>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</si>
  <si>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</si>
  <si>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</si>
  <si>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</si>
  <si>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</si>
  <si>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</si>
  <si>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</si>
  <si>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</si>
  <si>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</si>
  <si>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</si>
  <si>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</si>
  <si>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</si>
  <si>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</si>
  <si>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</si>
  <si>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</si>
  <si>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</si>
  <si>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</si>
  <si>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</si>
  <si>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</si>
  <si>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</si>
  <si>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</si>
  <si>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</si>
  <si>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</si>
  <si>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</si>
  <si>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</si>
  <si>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</si>
  <si>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</si>
  <si>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</si>
  <si>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</si>
  <si>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</si>
  <si>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</si>
  <si>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</si>
  <si>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</si>
  <si>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</si>
  <si>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</si>
  <si>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</si>
  <si>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</si>
  <si>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</si>
  <si>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</si>
  <si>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</si>
  <si>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</si>
  <si>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</si>
  <si>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</si>
  <si>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</si>
  <si>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</si>
  <si>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</si>
  <si>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</si>
  <si>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</si>
  <si>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</si>
  <si>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</si>
  <si>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</si>
  <si>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</si>
  <si>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</si>
  <si>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</si>
  <si>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</si>
  <si>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</si>
  <si>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</si>
  <si>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</si>
  <si>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</si>
  <si>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</si>
  <si>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</si>
  <si>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</si>
  <si>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</si>
  <si>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</si>
  <si>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</si>
  <si>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</si>
  <si>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</si>
  <si>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</si>
  <si>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</si>
  <si>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</si>
  <si>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</si>
  <si>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</si>
  <si>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</si>
  <si>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</si>
  <si>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</si>
  <si>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</si>
  <si>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</si>
  <si>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</si>
  <si>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</si>
  <si>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</si>
  <si>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</si>
  <si>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</si>
  <si>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</si>
  <si>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</si>
  <si>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</si>
  <si>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</si>
  <si>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</si>
  <si>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</si>
  <si>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</si>
  <si>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</si>
  <si>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</si>
  <si>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</si>
  <si>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</si>
  <si>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</si>
  <si>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</si>
  <si>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</si>
  <si>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</si>
  <si>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</si>
  <si>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</si>
  <si>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</si>
  <si>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</si>
  <si>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</si>
  <si>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</si>
  <si>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</si>
  <si>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</si>
  <si>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</si>
  <si>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</si>
  <si>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</si>
  <si>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</si>
  <si>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</si>
  <si>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</si>
  <si>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</si>
  <si>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</si>
  <si>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</si>
  <si>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</si>
  <si>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</si>
  <si>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</si>
  <si>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</si>
  <si>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</si>
  <si>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</si>
  <si>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</si>
  <si>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</si>
  <si>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</si>
  <si>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</si>
  <si>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</si>
  <si>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</si>
  <si>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</si>
  <si>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</si>
  <si>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</si>
  <si>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</si>
  <si>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</si>
  <si>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</si>
  <si>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</si>
  <si>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</si>
  <si>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</si>
  <si>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</si>
  <si>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</si>
  <si>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</si>
  <si>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</si>
  <si>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</si>
  <si>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</si>
  <si>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</si>
  <si>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</si>
  <si>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</si>
  <si>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</si>
  <si>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</si>
  <si>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</si>
  <si>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</si>
  <si>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</si>
  <si>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</si>
  <si>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</si>
  <si>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</si>
  <si>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</si>
  <si>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</si>
  <si>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</si>
  <si>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</si>
  <si>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</si>
  <si>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</si>
  <si>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</si>
  <si>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</si>
  <si>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</si>
  <si>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</si>
  <si>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</si>
  <si>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</si>
  <si>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</si>
  <si>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</si>
  <si>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</si>
  <si>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</si>
  <si>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</si>
  <si>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</si>
  <si>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</si>
  <si>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</si>
  <si>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</si>
  <si>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</si>
  <si>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</si>
  <si>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</si>
  <si>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</si>
  <si>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</si>
  <si>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</si>
  <si>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</si>
  <si>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</si>
  <si>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</si>
  <si>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</si>
  <si>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</si>
  <si>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</si>
  <si>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</si>
  <si>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</si>
  <si>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</si>
  <si>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</si>
  <si>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</si>
  <si>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</si>
  <si>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</si>
  <si>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</si>
  <si>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</si>
  <si>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</si>
  <si>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</si>
  <si>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</si>
  <si>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</si>
  <si>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</si>
  <si>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</si>
  <si>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</si>
  <si>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</si>
  <si>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</si>
  <si>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</si>
  <si>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</si>
  <si>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</si>
  <si>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</si>
  <si>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</si>
  <si>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</si>
  <si>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</si>
  <si>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</si>
  <si>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</si>
  <si>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</si>
  <si>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</si>
  <si>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</si>
  <si>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</si>
  <si>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</si>
  <si>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</si>
  <si>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</si>
  <si>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</si>
  <si>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</si>
  <si>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</si>
  <si>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</si>
  <si>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</si>
  <si>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</si>
  <si>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</si>
  <si>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</si>
  <si>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</si>
  <si>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</si>
  <si>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</si>
  <si>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</si>
  <si>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</si>
  <si>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</si>
  <si>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</si>
  <si>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</si>
  <si>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</si>
  <si>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</si>
  <si>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</si>
  <si>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</si>
  <si>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</si>
  <si>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</si>
  <si>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</si>
  <si>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</si>
  <si>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</si>
  <si>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</si>
  <si>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</si>
  <si>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</si>
  <si>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</si>
  <si>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</si>
  <si>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</si>
  <si>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</si>
  <si>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</si>
  <si>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</si>
  <si>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</si>
  <si>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</si>
  <si>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</si>
  <si>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</si>
  <si>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</si>
  <si>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</si>
  <si>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</si>
  <si>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</si>
  <si>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</si>
  <si>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</si>
  <si>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</si>
  <si>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</si>
  <si>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</si>
  <si>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</si>
  <si>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</si>
  <si>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</si>
  <si>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</si>
  <si>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</si>
  <si>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</si>
  <si>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</si>
  <si>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</si>
  <si>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</si>
  <si>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</si>
  <si>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</si>
  <si>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</si>
  <si>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</si>
  <si>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</si>
  <si>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</si>
  <si>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</si>
  <si>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</si>
  <si>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</si>
  <si>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</si>
  <si>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</si>
  <si>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</si>
  <si>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</si>
  <si>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</si>
  <si>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</si>
  <si>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</si>
  <si>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</si>
  <si>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</si>
  <si>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</si>
  <si>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</si>
  <si>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</si>
  <si>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</si>
  <si>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</si>
  <si>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</si>
  <si>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</si>
  <si>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</si>
  <si>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</si>
  <si>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</si>
  <si>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</si>
  <si>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</si>
  <si>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</si>
  <si>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</si>
  <si>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</si>
  <si>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</si>
  <si>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</si>
  <si>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</si>
  <si>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</si>
  <si>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</si>
  <si>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</si>
  <si>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</si>
  <si>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</si>
  <si>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</si>
  <si>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</si>
  <si>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</si>
  <si>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</si>
  <si>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</si>
  <si>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</si>
  <si>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</si>
  <si>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</si>
  <si>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</si>
  <si>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</si>
  <si>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</si>
  <si>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</si>
  <si>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</si>
  <si>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</si>
  <si>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</si>
  <si>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</si>
  <si>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</si>
  <si>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</si>
  <si>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</si>
  <si>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</si>
  <si>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</si>
  <si>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</si>
  <si>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</si>
  <si>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</si>
  <si>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</si>
  <si>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</si>
  <si>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</si>
  <si>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</si>
  <si>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</si>
  <si>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</si>
  <si>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</si>
  <si>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</si>
  <si>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</si>
  <si>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</si>
  <si>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</si>
  <si>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</si>
  <si>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</si>
  <si>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</si>
  <si>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</si>
  <si>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</si>
  <si>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</si>
  <si>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</si>
  <si>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</si>
  <si>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</si>
  <si>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</si>
  <si>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</si>
  <si>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</si>
  <si>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</si>
  <si>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</si>
  <si>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</si>
  <si>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</si>
  <si>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</si>
  <si>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</si>
  <si>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</si>
  <si>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</si>
  <si>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</si>
  <si>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</si>
  <si>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</si>
  <si>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</si>
  <si>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</si>
  <si>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</si>
  <si>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</si>
  <si>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</si>
  <si>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</si>
  <si>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</si>
  <si>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</si>
  <si>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</si>
  <si>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</si>
  <si>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</si>
  <si>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</si>
  <si>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</si>
  <si>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</si>
  <si>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</si>
  <si>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</si>
  <si>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</si>
  <si>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</si>
  <si>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</si>
  <si>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</si>
  <si>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</si>
  <si>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</si>
  <si>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</si>
  <si>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</si>
  <si>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</si>
  <si>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</si>
  <si>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</si>
  <si>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</si>
  <si>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</si>
  <si>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</si>
  <si>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</si>
  <si>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</si>
  <si>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</si>
  <si>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</si>
  <si>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</si>
  <si>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</si>
  <si>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</si>
  <si>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</si>
  <si>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</si>
  <si>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</si>
  <si>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</si>
  <si>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</si>
  <si>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</si>
  <si>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</si>
  <si>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</si>
  <si>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</si>
  <si>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</si>
  <si>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</si>
  <si>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</si>
  <si>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</si>
  <si>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</si>
  <si>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</si>
  <si>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</si>
  <si>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</si>
  <si>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</si>
  <si>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</si>
  <si>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</si>
  <si>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</si>
  <si>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</si>
  <si>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</si>
  <si>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</si>
  <si>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</si>
  <si>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</si>
  <si>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</si>
  <si>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</si>
  <si>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</si>
  <si>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</si>
  <si>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</si>
  <si>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</si>
  <si>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</si>
  <si>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</si>
  <si>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</si>
  <si>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</si>
  <si>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</si>
  <si>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</si>
  <si>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</si>
  <si>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</si>
  <si>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</si>
  <si>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</si>
  <si>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</si>
  <si>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</si>
  <si>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</si>
  <si>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</si>
  <si>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</si>
  <si>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</si>
  <si>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</si>
  <si>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</si>
  <si>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</si>
  <si>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</si>
  <si>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</si>
  <si>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</si>
  <si>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</si>
  <si>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</si>
  <si>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</si>
  <si>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</si>
  <si>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</si>
  <si>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</si>
  <si>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</si>
  <si>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</si>
  <si>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</si>
  <si>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</si>
  <si>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</si>
  <si>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</si>
  <si>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</si>
  <si>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</si>
  <si>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</si>
  <si>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</si>
  <si>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</si>
  <si>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</si>
  <si>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</si>
  <si>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</si>
  <si>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</si>
  <si>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</si>
  <si>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</si>
  <si>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</si>
  <si>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</si>
  <si>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</si>
  <si>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</si>
  <si>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</si>
  <si>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</si>
  <si>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</si>
  <si>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</si>
  <si>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</si>
  <si>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</si>
  <si>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</si>
  <si>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</si>
  <si>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</si>
  <si>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</si>
  <si>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</si>
  <si>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</si>
  <si>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</si>
  <si>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</si>
  <si>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</si>
  <si>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</si>
  <si>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</si>
  <si>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</si>
  <si>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</si>
  <si>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</si>
  <si>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</si>
  <si>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</si>
  <si>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</si>
  <si>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</si>
  <si>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</si>
  <si>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</si>
  <si>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</si>
  <si>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</si>
  <si>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</si>
  <si>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</si>
  <si>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</si>
  <si>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</si>
  <si>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</si>
  <si>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</si>
  <si>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</si>
  <si>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</si>
  <si>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</si>
  <si>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</si>
  <si>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</si>
  <si>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</si>
  <si>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</si>
  <si>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</si>
  <si>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</si>
  <si>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</si>
  <si>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</si>
  <si>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</si>
  <si>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</si>
  <si>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</si>
  <si>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</si>
  <si>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</si>
  <si>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</si>
  <si>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</si>
  <si>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</si>
  <si>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</si>
  <si>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</si>
  <si>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</si>
  <si>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</si>
  <si>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</si>
  <si>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</si>
  <si>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</si>
  <si>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</si>
  <si>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</si>
  <si>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</si>
  <si>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</si>
  <si>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</si>
  <si>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</si>
  <si>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</si>
  <si>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</si>
  <si>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</si>
  <si>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</si>
  <si>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</si>
  <si>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</si>
  <si>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</si>
  <si>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</si>
  <si>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</si>
  <si>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</si>
  <si>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</si>
  <si>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</si>
  <si>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</si>
  <si>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</si>
  <si>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</si>
  <si>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</si>
  <si>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</si>
  <si>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</si>
  <si>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</si>
  <si>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</si>
  <si>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</si>
  <si>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</si>
  <si>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</si>
  <si>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</si>
  <si>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</si>
  <si>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</si>
  <si>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</si>
  <si>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</si>
  <si>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</si>
  <si>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</si>
  <si>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</si>
  <si>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</si>
  <si>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</si>
  <si>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</si>
  <si>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</si>
  <si>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</si>
  <si>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</si>
  <si>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</si>
  <si>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</si>
  <si>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</si>
  <si>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</si>
  <si>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</si>
  <si>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</si>
  <si>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</si>
  <si>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</si>
  <si>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</si>
  <si>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</si>
  <si>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</si>
  <si>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</si>
  <si>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</si>
  <si>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</si>
  <si>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</si>
  <si>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</si>
  <si>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</si>
  <si>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</si>
  <si>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</si>
  <si>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</si>
  <si>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</si>
  <si>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</si>
  <si>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</si>
  <si>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</si>
  <si>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</si>
  <si>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</si>
  <si>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</si>
  <si>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</si>
  <si>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</si>
  <si>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</si>
  <si>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</si>
  <si>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</si>
  <si>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</si>
  <si>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</si>
  <si>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</si>
  <si>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</si>
  <si>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</si>
  <si>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</si>
  <si>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</si>
  <si>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</si>
  <si>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</si>
  <si>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</si>
  <si>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</si>
  <si>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</si>
  <si>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</si>
  <si>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</si>
  <si>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</si>
  <si>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</si>
  <si>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</si>
  <si>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</si>
  <si>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</si>
  <si>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</si>
  <si>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</si>
  <si>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</si>
  <si>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</si>
  <si>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</si>
  <si>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</si>
  <si>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</si>
  <si>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</si>
  <si>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</si>
  <si>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</si>
  <si>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</si>
  <si>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</si>
  <si>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</si>
  <si>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</si>
  <si>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</si>
  <si>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</si>
  <si>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</si>
  <si>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</si>
  <si>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</si>
  <si>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</si>
  <si>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</si>
  <si>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</si>
  <si>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</si>
  <si>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</si>
  <si>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</si>
  <si>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</si>
  <si>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</si>
  <si>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</si>
  <si>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</si>
  <si>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</si>
  <si>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</si>
  <si>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</si>
  <si>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</si>
  <si>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</si>
  <si>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</si>
  <si>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</si>
  <si>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</si>
  <si>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</si>
  <si>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</si>
  <si>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</si>
  <si>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</si>
  <si>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</si>
  <si>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</si>
  <si>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</si>
  <si>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</si>
  <si>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</si>
  <si>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</si>
  <si>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</si>
  <si>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</si>
  <si>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</si>
  <si>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</si>
  <si>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</si>
  <si>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</si>
  <si>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</si>
  <si>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</si>
  <si>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</si>
  <si>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</si>
  <si>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</si>
  <si>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</si>
  <si>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</si>
  <si>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</si>
  <si>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</si>
  <si>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</si>
  <si>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</si>
  <si>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</si>
  <si>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</si>
  <si>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</si>
  <si>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</si>
  <si>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</si>
  <si>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</si>
  <si>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</si>
  <si>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</si>
  <si>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</si>
  <si>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</si>
  <si>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</si>
  <si>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</si>
  <si>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</si>
  <si>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</si>
  <si>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</si>
  <si>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</si>
  <si>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</si>
  <si>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</si>
  <si>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</si>
  <si>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</si>
  <si>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</si>
  <si>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</si>
  <si>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</si>
  <si>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</si>
  <si>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</si>
  <si>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</si>
  <si>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</si>
  <si>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</si>
  <si>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</si>
  <si>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</si>
  <si>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</si>
  <si>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</si>
  <si>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</si>
  <si>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</si>
  <si>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</si>
  <si>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</si>
  <si>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</si>
  <si>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</si>
  <si>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</si>
  <si>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</si>
  <si>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</si>
  <si>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</si>
  <si>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</si>
  <si>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</si>
  <si>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</si>
  <si>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</si>
  <si>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</si>
  <si>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</si>
  <si>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</si>
  <si>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</si>
  <si>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</si>
  <si>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</si>
  <si>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</si>
  <si>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</si>
  <si>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</si>
  <si>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</si>
  <si>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</si>
  <si>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</si>
  <si>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</si>
  <si>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</si>
  <si>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</si>
  <si>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</si>
  <si>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</si>
  <si>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</si>
  <si>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</si>
  <si>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</si>
  <si>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</si>
  <si>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</si>
  <si>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</si>
  <si>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</si>
  <si>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</si>
  <si>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</si>
  <si>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</si>
  <si>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</si>
  <si>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</si>
  <si>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</si>
  <si>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</si>
  <si>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</si>
  <si>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</si>
  <si>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</si>
  <si>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</si>
  <si>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</si>
  <si>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</si>
  <si>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</si>
  <si>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</si>
  <si>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</si>
  <si>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</si>
  <si>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</si>
  <si>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</si>
  <si>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</si>
  <si>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</si>
  <si>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</si>
  <si>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</si>
  <si>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</si>
  <si>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</si>
  <si>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</si>
  <si>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</si>
  <si>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</si>
  <si>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</si>
  <si>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</si>
  <si>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</si>
  <si>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</si>
  <si>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</si>
  <si>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</si>
  <si>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</si>
  <si>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</si>
  <si>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</si>
  <si>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</si>
  <si>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</si>
  <si>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</si>
  <si>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</si>
  <si>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</si>
  <si>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</si>
  <si>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</si>
  <si>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</si>
  <si>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</si>
  <si>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</si>
  <si>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</si>
  <si>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</si>
  <si>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</si>
  <si>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</si>
  <si>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</si>
  <si>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</si>
  <si>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</si>
  <si>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</si>
  <si>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</si>
  <si>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</si>
  <si>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</si>
  <si>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</si>
  <si>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</si>
  <si>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</si>
  <si>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</si>
  <si>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</si>
  <si>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</si>
  <si>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</si>
  <si>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</si>
  <si>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</si>
  <si>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</si>
  <si>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</si>
  <si>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</si>
  <si>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</si>
  <si>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</si>
  <si>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</si>
  <si>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</si>
  <si>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</si>
  <si>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</si>
  <si>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</si>
  <si>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</si>
  <si>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</si>
  <si>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</si>
  <si>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</si>
  <si>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</si>
  <si>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</si>
  <si>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</si>
  <si>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</si>
  <si>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</si>
  <si>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</si>
  <si>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</si>
  <si>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</si>
  <si>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</si>
  <si>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</si>
  <si>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</si>
  <si>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</si>
  <si>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</si>
  <si>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</si>
  <si>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</si>
  <si>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</si>
  <si>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</si>
  <si>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</si>
  <si>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</si>
  <si>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</si>
  <si>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</si>
  <si>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</si>
  <si>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</si>
  <si>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</si>
  <si>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</si>
  <si>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</si>
  <si>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</si>
  <si>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</si>
  <si>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</si>
  <si>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</si>
  <si>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</si>
  <si>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</si>
  <si>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</si>
  <si>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</si>
  <si>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</si>
  <si>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</si>
  <si>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</si>
  <si>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</si>
  <si>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</si>
  <si>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</si>
  <si>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</si>
  <si>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</si>
  <si>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</si>
  <si>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</si>
  <si>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</si>
  <si>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</si>
  <si>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</si>
  <si>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</si>
  <si>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</si>
  <si>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</si>
  <si>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</si>
  <si>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</si>
  <si>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</si>
  <si>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</si>
  <si>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</si>
  <si>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</si>
  <si>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</si>
  <si>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</si>
  <si>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</si>
  <si>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</si>
  <si>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</si>
  <si>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</si>
  <si>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</si>
  <si>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</si>
  <si>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</si>
  <si>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</si>
  <si>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</si>
  <si>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</si>
  <si>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</si>
  <si>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</si>
  <si>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</si>
  <si>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</si>
  <si>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</si>
  <si>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</si>
  <si>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</si>
  <si>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</si>
  <si>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</si>
  <si>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</si>
  <si>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</si>
  <si>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</si>
  <si>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</si>
  <si>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</si>
  <si>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</si>
  <si>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</si>
  <si>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</si>
  <si>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</si>
  <si>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</si>
  <si>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</si>
  <si>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</si>
  <si>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</si>
  <si>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</si>
  <si>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</si>
  <si>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</si>
  <si>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</si>
  <si>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</si>
  <si>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</si>
  <si>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</si>
  <si>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</si>
  <si>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</si>
  <si>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</si>
  <si>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</si>
  <si>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</si>
  <si>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</si>
  <si>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</si>
  <si>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</si>
  <si>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</si>
  <si>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</si>
  <si>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</si>
  <si>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</si>
  <si>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</si>
  <si>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</si>
  <si>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</si>
  <si>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</si>
  <si>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</si>
  <si>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</si>
  <si>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</si>
  <si>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</si>
  <si>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</si>
  <si>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</si>
  <si>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</si>
  <si>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</si>
  <si>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</si>
  <si>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</si>
  <si>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</si>
  <si>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</si>
  <si>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</si>
  <si>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</si>
  <si>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</si>
  <si>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</si>
  <si>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</si>
  <si>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</si>
  <si>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</si>
  <si>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</si>
  <si>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</si>
  <si>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</si>
  <si>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</si>
  <si>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</si>
  <si>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</si>
  <si>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</si>
  <si>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</si>
  <si>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</si>
  <si>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</si>
  <si>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</si>
  <si>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</si>
  <si>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</si>
  <si>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</si>
  <si>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</si>
  <si>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</si>
  <si>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</si>
  <si>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</si>
  <si>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</si>
  <si>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</si>
  <si>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</si>
  <si>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</si>
  <si>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</si>
  <si>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</si>
  <si>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</si>
  <si>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</si>
  <si>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</si>
  <si>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</si>
  <si>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</si>
  <si>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</si>
  <si>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</si>
  <si>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</si>
  <si>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</si>
  <si>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</si>
  <si>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</si>
  <si>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</si>
  <si>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</si>
  <si>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</si>
  <si>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</si>
  <si>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</si>
  <si>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</si>
  <si>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</si>
  <si>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</si>
  <si>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</si>
  <si>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</si>
  <si>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</si>
  <si>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</si>
  <si>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</si>
  <si>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</si>
  <si>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</si>
  <si>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</si>
  <si>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</si>
  <si>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</si>
  <si>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</si>
  <si>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</si>
  <si>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</si>
  <si>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</si>
  <si>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</si>
  <si>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</si>
  <si>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</si>
  <si>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</si>
  <si>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</si>
  <si>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</si>
  <si>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</si>
  <si>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</si>
  <si>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</si>
  <si>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</si>
  <si>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</si>
  <si>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</si>
  <si>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</si>
  <si>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</si>
  <si>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</si>
  <si>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</si>
  <si>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</si>
  <si>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</si>
  <si>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</si>
  <si>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</si>
  <si>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</si>
  <si>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</si>
  <si>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</si>
  <si>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</si>
  <si>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</si>
  <si>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</si>
  <si>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</si>
  <si>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</si>
  <si>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</si>
  <si>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</si>
  <si>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</si>
  <si>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</si>
  <si>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</si>
  <si>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</si>
  <si>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</si>
  <si>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</si>
  <si>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</si>
  <si>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</si>
  <si>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</si>
  <si>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</si>
  <si>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</si>
  <si>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</si>
  <si>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</si>
  <si>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</si>
  <si>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</si>
  <si>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</si>
  <si>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</si>
  <si>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</si>
  <si>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</si>
  <si>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</si>
  <si>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</si>
  <si>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</si>
  <si>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</si>
  <si>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</si>
  <si>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</si>
  <si>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</si>
  <si>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</si>
  <si>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</si>
  <si>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</si>
  <si>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</si>
  <si>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</si>
  <si>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</si>
  <si>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</si>
  <si>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</si>
  <si>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</si>
  <si>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</si>
  <si>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</si>
  <si>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</si>
  <si>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</si>
  <si>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</si>
  <si>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</si>
  <si>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</si>
  <si>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</si>
  <si>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</si>
  <si>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</si>
  <si>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</si>
  <si>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</si>
  <si>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</si>
  <si>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</si>
  <si>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</si>
  <si>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</si>
  <si>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</si>
  <si>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</si>
  <si>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</si>
  <si>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</si>
  <si>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</si>
  <si>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</si>
  <si>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</si>
  <si>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</si>
  <si>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</si>
  <si>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</si>
  <si>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</si>
  <si>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</si>
  <si>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</si>
  <si>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</si>
  <si>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</si>
  <si>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</si>
  <si>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</si>
  <si>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</si>
  <si>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</si>
  <si>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</si>
  <si>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</si>
  <si>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</si>
  <si>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</si>
  <si>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</si>
  <si>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</si>
  <si>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</si>
  <si>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</si>
  <si>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</si>
  <si>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</si>
  <si>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</si>
  <si>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</si>
  <si>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</si>
  <si>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</si>
  <si>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</si>
  <si>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</si>
  <si>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</si>
  <si>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</si>
  <si>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</si>
  <si>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</si>
  <si>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</si>
  <si>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</si>
  <si>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</si>
  <si>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</si>
  <si>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</si>
  <si>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</si>
  <si>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</si>
  <si>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</si>
  <si>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</si>
  <si>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</si>
  <si>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</si>
  <si>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</si>
  <si>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</si>
  <si>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</si>
  <si>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</si>
  <si>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</si>
  <si>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</si>
  <si>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</si>
  <si>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</si>
  <si>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</si>
  <si>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</si>
  <si>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</si>
  <si>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</si>
  <si>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</si>
  <si>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</si>
  <si>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</si>
  <si>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</si>
  <si>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</si>
  <si>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</si>
  <si>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</si>
  <si>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</si>
  <si>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</si>
  <si>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</si>
  <si>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</si>
  <si>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</si>
  <si>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</si>
  <si>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</si>
  <si>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</si>
  <si>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</si>
  <si>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</si>
  <si>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</si>
  <si>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</si>
  <si>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</si>
  <si>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</si>
  <si>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</si>
  <si>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</si>
  <si>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</si>
  <si>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</si>
  <si>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</si>
  <si>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</si>
  <si>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</si>
  <si>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</si>
  <si>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</si>
  <si>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</si>
  <si>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</si>
  <si>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</si>
  <si>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</si>
  <si>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</si>
  <si>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</si>
  <si>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</si>
  <si>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</si>
  <si>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</si>
  <si>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</si>
  <si>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</si>
  <si>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</si>
  <si>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</si>
  <si>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</si>
  <si>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</si>
  <si>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</si>
  <si>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</si>
  <si>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</si>
  <si>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</si>
  <si>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</si>
  <si>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</si>
  <si>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</si>
  <si>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</si>
  <si>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</si>
  <si>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</si>
  <si>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</si>
  <si>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</si>
  <si>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</si>
  <si>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</si>
  <si>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</si>
  <si>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</si>
  <si>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</si>
  <si>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</si>
  <si>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</si>
  <si>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</si>
  <si>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</si>
  <si>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</si>
  <si>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</si>
  <si>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</si>
  <si>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</si>
  <si>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</si>
  <si>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</si>
  <si>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</si>
  <si>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</si>
  <si>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</si>
  <si>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</si>
  <si>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</si>
  <si>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</si>
  <si>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</si>
  <si>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</si>
  <si>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</si>
  <si>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</si>
  <si>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</si>
  <si>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</si>
  <si>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</si>
  <si>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</si>
  <si>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</si>
  <si>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</si>
  <si>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</si>
  <si>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</si>
  <si>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</si>
  <si>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</si>
  <si>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</si>
  <si>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</si>
  <si>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</si>
  <si>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</si>
  <si>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</si>
  <si>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</si>
  <si>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</si>
  <si>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</si>
  <si>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</si>
  <si>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</si>
  <si>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</si>
  <si>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</si>
  <si>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</si>
  <si>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</si>
  <si>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</si>
  <si>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</si>
  <si>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</si>
  <si>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</si>
  <si>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</si>
  <si>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</si>
  <si>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</si>
  <si>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</si>
  <si>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</si>
  <si>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</si>
  <si>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</si>
  <si>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</si>
  <si>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</si>
  <si>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</si>
  <si>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</si>
  <si>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</si>
  <si>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</si>
  <si>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</si>
  <si>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</si>
  <si>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</si>
  <si>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</si>
  <si>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</si>
  <si>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</si>
  <si>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</si>
  <si>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</si>
  <si>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</si>
  <si>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</si>
  <si>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</si>
  <si>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</si>
  <si>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</si>
  <si>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</si>
  <si>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</si>
  <si>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</si>
  <si>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</si>
  <si>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</si>
  <si>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</si>
  <si>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</si>
  <si>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</si>
  <si>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</si>
  <si>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</si>
  <si>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</si>
  <si>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</si>
  <si>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</si>
  <si>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</si>
  <si>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</si>
  <si>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</si>
  <si>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</si>
  <si>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</si>
  <si>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</si>
  <si>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</si>
  <si>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</si>
  <si>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</si>
  <si>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</si>
  <si>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</si>
  <si>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</si>
  <si>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</si>
  <si>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</si>
  <si>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</si>
  <si>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</si>
  <si>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</si>
  <si>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</si>
  <si>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</si>
  <si>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</si>
  <si>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</si>
  <si>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</si>
  <si>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</si>
  <si>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</si>
  <si>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</si>
  <si>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</si>
  <si>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</si>
  <si>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</si>
  <si>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</si>
  <si>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</si>
  <si>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</si>
  <si>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</si>
  <si>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</si>
  <si>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</si>
  <si>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</si>
  <si>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</si>
  <si>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</si>
  <si>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</si>
  <si>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</si>
  <si>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</si>
  <si>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</si>
  <si>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</si>
  <si>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</si>
  <si>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</si>
  <si>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</si>
  <si>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</si>
  <si>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</si>
  <si>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</si>
  <si>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</si>
  <si>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</si>
  <si>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</si>
  <si>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</si>
  <si>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</si>
  <si>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</si>
  <si>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</si>
  <si>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</si>
  <si>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</si>
  <si>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</si>
  <si>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</si>
  <si>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</si>
  <si>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</si>
  <si>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</si>
  <si>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</si>
  <si>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</si>
  <si>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</si>
  <si>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</si>
  <si>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</si>
  <si>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</si>
  <si>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</si>
  <si>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</si>
  <si>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</si>
  <si>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</si>
  <si>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</si>
  <si>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</si>
  <si>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</si>
  <si>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</si>
  <si>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</si>
  <si>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</si>
  <si>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</si>
  <si>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</si>
  <si>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</si>
  <si>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</si>
  <si>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</si>
  <si>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</si>
  <si>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</si>
  <si>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</si>
  <si>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</si>
  <si>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</si>
  <si>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</si>
  <si>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</si>
  <si>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</si>
  <si>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</si>
  <si>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</si>
  <si>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</si>
  <si>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</si>
  <si>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</si>
  <si>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</si>
  <si>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</si>
  <si>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</si>
  <si>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</si>
  <si>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</si>
  <si>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</si>
  <si>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</si>
  <si>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</si>
  <si>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</si>
  <si>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</si>
  <si>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</si>
  <si>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</si>
  <si>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</si>
  <si>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</si>
  <si>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</si>
  <si>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</si>
  <si>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</si>
  <si>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</si>
  <si>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</si>
  <si>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</si>
  <si>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</si>
  <si>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</si>
  <si>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</si>
  <si>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</si>
  <si>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</si>
  <si>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</si>
  <si>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</si>
  <si>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</si>
  <si>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</si>
  <si>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</si>
  <si>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</si>
  <si>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</si>
  <si>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</si>
  <si>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</si>
  <si>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</si>
  <si>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</si>
  <si>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</si>
  <si>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</si>
  <si>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</si>
  <si>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</si>
  <si>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</si>
  <si>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</si>
  <si>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</si>
  <si>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</si>
  <si>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</si>
  <si>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</si>
  <si>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</si>
  <si>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</si>
  <si>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</si>
  <si>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</si>
  <si>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</si>
  <si>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</si>
  <si>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</si>
  <si>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</si>
  <si>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</si>
  <si>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</si>
  <si>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</si>
  <si>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</si>
  <si>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</si>
  <si>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</si>
  <si>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</si>
  <si>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</si>
  <si>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</si>
  <si>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</si>
  <si>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</si>
  <si>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</si>
  <si>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</si>
  <si>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</si>
  <si>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</si>
  <si>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</si>
  <si>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</si>
  <si>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</si>
  <si>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</si>
  <si>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</si>
  <si>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</si>
  <si>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</si>
  <si>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</si>
  <si>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</si>
  <si>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</si>
  <si>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</si>
  <si>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</si>
  <si>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</si>
  <si>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</si>
  <si>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</si>
  <si>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</si>
  <si>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</si>
  <si>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</si>
  <si>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</si>
  <si>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</si>
  <si>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</si>
  <si>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</si>
  <si>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</si>
  <si>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</si>
  <si>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</si>
  <si>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</si>
  <si>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</si>
  <si>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</si>
  <si>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</si>
  <si>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</si>
  <si>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</si>
  <si>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</si>
  <si>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</si>
  <si>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</si>
  <si>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</si>
  <si>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</si>
  <si>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</si>
  <si>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</si>
  <si>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</si>
  <si>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</si>
  <si>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</si>
  <si>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</si>
  <si>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</si>
  <si>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</si>
  <si>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</si>
  <si>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</si>
  <si>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</si>
  <si>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</si>
  <si>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</si>
  <si>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</si>
  <si>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</si>
  <si>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</si>
  <si>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</si>
  <si>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</si>
  <si>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</si>
  <si>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</si>
  <si>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</si>
  <si>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</si>
  <si>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</si>
  <si>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</si>
  <si>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</si>
  <si>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</si>
  <si>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</si>
  <si>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</si>
  <si>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</si>
  <si>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</si>
  <si>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</si>
  <si>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</si>
  <si>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</si>
  <si>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</si>
  <si>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</si>
  <si>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</si>
  <si>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</si>
  <si>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</si>
  <si>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</si>
  <si>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</si>
  <si>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</si>
  <si>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</si>
  <si>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</si>
  <si>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</si>
  <si>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</si>
  <si>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</si>
  <si>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</si>
  <si>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</si>
  <si>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</si>
  <si>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</si>
  <si>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</si>
  <si>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</si>
  <si>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</si>
  <si>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</si>
  <si>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</si>
  <si>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</si>
  <si>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</si>
  <si>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</si>
  <si>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</si>
  <si>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</si>
  <si>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</si>
  <si>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</si>
  <si>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</si>
  <si>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</si>
  <si>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</si>
  <si>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</si>
  <si>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</si>
  <si>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</si>
  <si>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</si>
  <si>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</si>
  <si>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</si>
  <si>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</si>
  <si>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</si>
  <si>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</si>
  <si>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</si>
  <si>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</si>
  <si>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</si>
  <si>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</si>
  <si>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</si>
  <si>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</si>
  <si>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</si>
  <si>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</si>
  <si>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</si>
  <si>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</si>
  <si>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</si>
  <si>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</si>
  <si>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</si>
  <si>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</si>
  <si>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</si>
  <si>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</si>
  <si>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</si>
  <si>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</si>
  <si>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</si>
  <si>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</si>
  <si>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</si>
  <si>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</si>
  <si>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</si>
  <si>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</si>
  <si>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</si>
  <si>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</si>
  <si>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</si>
  <si>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</si>
  <si>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</si>
  <si>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</si>
  <si>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</si>
  <si>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</si>
  <si>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</si>
  <si>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</si>
  <si>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</si>
  <si>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</si>
  <si>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</si>
  <si>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</si>
  <si>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</si>
  <si>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</si>
  <si>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</si>
  <si>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</si>
  <si>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</si>
  <si>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</si>
  <si>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</si>
  <si>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</si>
  <si>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</si>
  <si>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</si>
  <si>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</si>
  <si>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</si>
  <si>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</si>
  <si>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</si>
  <si>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</si>
  <si>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</si>
  <si>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</si>
  <si>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</si>
  <si>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</si>
  <si>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</si>
  <si>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</si>
  <si>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</si>
  <si>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</si>
  <si>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</si>
  <si>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</si>
  <si>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</si>
  <si>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</si>
  <si>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</si>
  <si>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</si>
  <si>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</si>
  <si>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</si>
  <si>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</si>
  <si>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</si>
  <si>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</si>
  <si>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</si>
  <si>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</si>
  <si>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</si>
  <si>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</si>
  <si>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</si>
  <si>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</si>
  <si>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</si>
  <si>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</si>
  <si>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</si>
  <si>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</si>
  <si>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</si>
  <si>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</si>
  <si>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</si>
  <si>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</si>
  <si>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</si>
  <si>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</si>
  <si>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</si>
  <si>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</si>
  <si>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</si>
  <si>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</si>
  <si>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</si>
  <si>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</si>
  <si>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</si>
  <si>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</si>
  <si>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</si>
  <si>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</si>
  <si>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</si>
  <si>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</si>
  <si>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</si>
  <si>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</si>
  <si>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</si>
  <si>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</si>
  <si>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</si>
  <si>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</si>
  <si>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</si>
  <si>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</si>
  <si>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</si>
  <si>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</si>
  <si>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</si>
  <si>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</si>
  <si>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</si>
  <si>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</si>
  <si>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</si>
  <si>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</si>
  <si>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</si>
  <si>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</si>
  <si>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</si>
  <si>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</si>
  <si>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</si>
  <si>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</si>
  <si>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</si>
  <si>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</si>
  <si>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</si>
  <si>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</si>
  <si>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</si>
  <si>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</si>
  <si>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</si>
  <si>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</si>
  <si>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</si>
  <si>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</si>
  <si>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</si>
  <si>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</si>
  <si>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</si>
  <si>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</si>
  <si>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</si>
  <si>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</si>
  <si>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</si>
  <si>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</si>
  <si>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</si>
  <si>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</si>
  <si>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</si>
  <si>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</si>
  <si>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</si>
  <si>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</si>
  <si>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</si>
  <si>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</si>
  <si>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</si>
  <si>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</si>
  <si>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</si>
  <si>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</si>
  <si>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</si>
  <si>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</si>
  <si>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</si>
  <si>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</si>
  <si>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</si>
  <si>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</si>
  <si>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</si>
  <si>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</si>
  <si>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</si>
  <si>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</si>
  <si>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</si>
  <si>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</si>
  <si>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</si>
  <si>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</si>
  <si>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</si>
  <si>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</si>
  <si>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</si>
  <si>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</si>
  <si>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</si>
  <si>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</si>
  <si>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</si>
  <si>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</si>
  <si>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</si>
  <si>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</si>
  <si>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</si>
  <si>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</si>
  <si>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</si>
  <si>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</si>
  <si>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</si>
  <si>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</si>
  <si>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</si>
  <si>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</si>
  <si>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</si>
  <si>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</si>
  <si>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</si>
  <si>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</si>
  <si>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</si>
  <si>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</si>
  <si>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</si>
  <si>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</si>
  <si>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</si>
  <si>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</si>
  <si>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</si>
  <si>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</si>
  <si>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</si>
  <si>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</si>
  <si>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</si>
  <si>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</si>
  <si>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</si>
  <si>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</si>
  <si>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</si>
  <si>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</si>
  <si>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</si>
  <si>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</si>
  <si>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</si>
  <si>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</si>
  <si>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</si>
  <si>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</si>
  <si>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</si>
  <si>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</si>
  <si>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</si>
  <si>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</si>
  <si>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</si>
  <si>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</si>
  <si>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</si>
  <si>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</si>
  <si>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</si>
  <si>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</si>
  <si>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</si>
  <si>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</si>
  <si>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</si>
  <si>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</si>
  <si>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</si>
  <si>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</si>
  <si>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</si>
  <si>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</si>
  <si>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</si>
  <si>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</si>
  <si>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</si>
  <si>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</si>
  <si>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</si>
  <si>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</si>
  <si>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</si>
  <si>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</si>
  <si>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</si>
  <si>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</si>
  <si>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</si>
  <si>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</si>
  <si>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</si>
  <si>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</si>
  <si>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</si>
  <si>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</si>
  <si>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</si>
  <si>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</si>
  <si>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</si>
  <si>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</si>
  <si>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</si>
  <si>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</si>
  <si>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</si>
  <si>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</si>
  <si>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</si>
  <si>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</si>
  <si>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</si>
  <si>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</si>
  <si>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</si>
  <si>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</si>
  <si>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</si>
  <si>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</si>
  <si>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</si>
  <si>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</si>
  <si>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</si>
  <si>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</si>
  <si>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</si>
  <si>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</si>
  <si>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</si>
  <si>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</si>
  <si>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</si>
  <si>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</si>
  <si>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</si>
  <si>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</si>
  <si>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</si>
  <si>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</si>
  <si>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</si>
  <si>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</si>
  <si>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</si>
  <si>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</si>
  <si>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</si>
  <si>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</si>
  <si>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</si>
  <si>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</si>
  <si>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</si>
  <si>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</si>
  <si>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</si>
  <si>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</si>
  <si>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</si>
  <si>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</si>
  <si>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</si>
  <si>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</si>
  <si>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</si>
  <si>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</si>
  <si>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</si>
  <si>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</si>
  <si>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</si>
  <si>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</si>
  <si>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</si>
  <si>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</si>
  <si>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</si>
  <si>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</si>
  <si>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</si>
  <si>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</si>
  <si>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</si>
  <si>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</si>
  <si>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</si>
  <si>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</si>
  <si>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</si>
  <si>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</si>
  <si>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</si>
  <si>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</si>
  <si>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</si>
  <si>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</si>
  <si>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</si>
  <si>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</si>
  <si>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</si>
  <si>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</si>
  <si>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</si>
  <si>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</si>
  <si>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</si>
  <si>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</si>
  <si>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</si>
  <si>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</si>
  <si>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</si>
  <si>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</si>
  <si>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</si>
  <si>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</si>
  <si>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</si>
  <si>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</si>
  <si>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</si>
  <si>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</si>
  <si>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</si>
  <si>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</si>
  <si>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</si>
  <si>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</si>
  <si>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</si>
  <si>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</si>
  <si>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</si>
  <si>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</si>
  <si>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</si>
  <si>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</si>
  <si>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</si>
  <si>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</si>
  <si>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</si>
  <si>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</si>
  <si>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</si>
  <si>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</si>
  <si>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</si>
  <si>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</si>
  <si>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</si>
  <si>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</si>
  <si>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</si>
  <si>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</si>
  <si>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</si>
  <si>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</si>
  <si>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</si>
  <si>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</si>
  <si>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</si>
  <si>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</si>
  <si>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</si>
  <si>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</si>
  <si>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</si>
  <si>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</si>
  <si>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</si>
  <si>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</si>
  <si>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</si>
  <si>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</si>
  <si>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</si>
  <si>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</si>
  <si>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</si>
  <si>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</si>
  <si>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</si>
  <si>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</si>
  <si>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</si>
  <si>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</si>
  <si>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</si>
  <si>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</si>
  <si>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</si>
  <si>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</si>
  <si>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</si>
  <si>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</si>
  <si>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</si>
  <si>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</si>
  <si>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</si>
  <si>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</si>
  <si>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</si>
  <si>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</si>
  <si>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</si>
  <si>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</si>
  <si>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</si>
  <si>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</si>
  <si>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</si>
  <si>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</si>
  <si>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</si>
  <si>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</si>
  <si>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</si>
  <si>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</si>
  <si>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</si>
  <si>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</si>
  <si>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</si>
  <si>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</si>
  <si>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</si>
  <si>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</si>
  <si>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</si>
  <si>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</si>
  <si>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</si>
  <si>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</si>
  <si>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</si>
  <si>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</si>
  <si>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</si>
  <si>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</si>
  <si>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</si>
  <si>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</si>
  <si>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</si>
  <si>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</si>
  <si>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</si>
  <si>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</si>
  <si>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</si>
  <si>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</si>
  <si>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</si>
  <si>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</si>
  <si>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</si>
  <si>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</si>
  <si>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</si>
  <si>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</si>
  <si>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</si>
  <si>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</si>
  <si>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</si>
  <si>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</si>
  <si>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</si>
  <si>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</si>
  <si>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</si>
  <si>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</si>
  <si>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</si>
  <si>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</si>
  <si>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</si>
  <si>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</si>
  <si>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</si>
  <si>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</si>
  <si>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</si>
  <si>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</si>
  <si>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</si>
  <si>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</si>
  <si>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</si>
  <si>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</si>
  <si>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</si>
  <si>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</si>
  <si>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</si>
  <si>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</si>
  <si>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</si>
  <si>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</si>
  <si>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</si>
  <si>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</si>
  <si>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</si>
  <si>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</si>
  <si>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</si>
  <si>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</si>
  <si>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</si>
  <si>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</si>
  <si>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</si>
  <si>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</si>
  <si>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</si>
  <si>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</si>
  <si>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</si>
  <si>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</si>
  <si>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</si>
  <si>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</si>
  <si>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</si>
  <si>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</si>
  <si>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</si>
  <si>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</si>
  <si>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</si>
  <si>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</si>
  <si>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</si>
  <si>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</si>
  <si>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</si>
  <si>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</si>
  <si>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</si>
  <si>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</si>
  <si>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</si>
  <si>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</si>
  <si>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</si>
  <si>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</si>
  <si>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</si>
  <si>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</si>
  <si>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</si>
  <si>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</si>
  <si>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</si>
  <si>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</si>
  <si>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</si>
  <si>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</si>
  <si>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</si>
  <si>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</si>
  <si>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</si>
  <si>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</si>
  <si>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</si>
  <si>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</si>
  <si>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</si>
  <si>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</si>
  <si>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</si>
  <si>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</si>
  <si>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</si>
  <si>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</si>
  <si>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</si>
  <si>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</si>
  <si>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</si>
  <si>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</si>
  <si>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</si>
  <si>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</si>
  <si>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</si>
  <si>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</si>
  <si>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</si>
  <si>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</si>
  <si>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</si>
  <si>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</si>
  <si>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</si>
  <si>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</si>
  <si>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</si>
  <si>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</si>
  <si>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</si>
  <si>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</si>
  <si>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</si>
  <si>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</si>
  <si>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</si>
  <si>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</si>
  <si>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</si>
  <si>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</si>
  <si>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</si>
  <si>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</si>
  <si>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</si>
  <si>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</si>
  <si>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</si>
  <si>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</si>
  <si>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</si>
  <si>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</si>
  <si>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</si>
  <si>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</si>
  <si>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</si>
  <si>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</si>
  <si>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</si>
  <si>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</si>
  <si>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</si>
  <si>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</si>
  <si>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</si>
  <si>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</si>
  <si>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</si>
  <si>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</si>
  <si>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</si>
  <si>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</si>
  <si>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</si>
  <si>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</si>
  <si>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</si>
  <si>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</si>
  <si>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</si>
  <si>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</si>
  <si>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</si>
  <si>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</si>
  <si>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</si>
  <si>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</si>
  <si>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</si>
  <si>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</si>
  <si>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</si>
  <si>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</si>
  <si>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</si>
  <si>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</si>
  <si>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</si>
  <si>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</si>
  <si>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</si>
  <si>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</si>
  <si>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</si>
  <si>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</si>
  <si>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</si>
  <si>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</si>
  <si>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</si>
  <si>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</si>
  <si>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</si>
  <si>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</si>
  <si>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</si>
  <si>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</si>
  <si>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</si>
  <si>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</si>
  <si>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</si>
  <si>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</si>
  <si>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</si>
  <si>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</si>
  <si>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</si>
  <si>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</si>
  <si>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</si>
  <si>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</si>
  <si>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</si>
  <si>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</si>
  <si>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</si>
  <si>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</si>
  <si>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</si>
  <si>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</si>
  <si>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</si>
  <si>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</si>
  <si>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</si>
  <si>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</si>
  <si>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</si>
  <si>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</si>
  <si>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</si>
  <si>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</si>
  <si>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</si>
  <si>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</si>
  <si>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</si>
  <si>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</si>
  <si>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</si>
  <si>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</si>
  <si>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</si>
  <si>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</si>
  <si>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</si>
  <si>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</si>
  <si>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</si>
  <si>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</si>
  <si>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</si>
  <si>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</si>
  <si>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</si>
  <si>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</si>
  <si>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</si>
  <si>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</si>
  <si>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</si>
  <si>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</si>
  <si>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</si>
  <si>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</si>
  <si>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</si>
  <si>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</si>
  <si>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</si>
  <si>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</si>
  <si>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</si>
  <si>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</si>
  <si>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</si>
  <si>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</si>
  <si>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</si>
  <si>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</si>
  <si>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</si>
  <si>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</si>
  <si>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</si>
  <si>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</si>
  <si>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</si>
  <si>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</si>
  <si>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</si>
  <si>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</si>
  <si>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</si>
  <si>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</si>
  <si>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</si>
  <si>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</si>
  <si>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</si>
  <si>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</si>
  <si>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</si>
  <si>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</si>
  <si>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</si>
  <si>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</si>
  <si>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</si>
  <si>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</si>
  <si>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</si>
  <si>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</si>
  <si>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</si>
  <si>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</si>
  <si>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</si>
  <si>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</si>
  <si>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</si>
  <si>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</si>
  <si>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</si>
  <si>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</si>
  <si>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</si>
  <si>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</si>
  <si>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</si>
  <si>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</si>
  <si>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</si>
  <si>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</si>
  <si>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</si>
  <si>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</si>
  <si>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</si>
  <si>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</si>
  <si>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</si>
  <si>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</si>
  <si>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</si>
  <si>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</si>
  <si>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</si>
  <si>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</si>
  <si>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</si>
  <si>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</si>
  <si>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</si>
  <si>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</si>
  <si>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</si>
  <si>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</si>
  <si>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</si>
  <si>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</si>
  <si>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</si>
  <si>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</si>
  <si>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</si>
  <si>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</si>
  <si>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</si>
  <si>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</si>
  <si>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</si>
  <si>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</si>
  <si>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</si>
  <si>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</si>
  <si>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</si>
  <si>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</si>
  <si>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</si>
  <si>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</si>
  <si>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</si>
  <si>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</si>
  <si>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</si>
  <si>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</si>
  <si>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</si>
  <si>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</si>
  <si>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</si>
  <si>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</si>
  <si>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</si>
  <si>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</si>
  <si>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</si>
  <si>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</si>
  <si>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</si>
  <si>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</si>
  <si>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</si>
  <si>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</si>
  <si>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</si>
  <si>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</si>
  <si>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</si>
  <si>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</si>
  <si>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</si>
  <si>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</si>
  <si>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</si>
  <si>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</si>
  <si>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</si>
  <si>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</si>
  <si>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</si>
  <si>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</si>
  <si>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</si>
  <si>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</si>
  <si>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</si>
  <si>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</si>
  <si>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</si>
  <si>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</si>
  <si>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</si>
  <si>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</si>
  <si>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</si>
  <si>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</si>
  <si>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</si>
  <si>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</si>
  <si>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</si>
  <si>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</si>
  <si>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</si>
  <si>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</si>
  <si>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</si>
  <si>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</si>
  <si>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</si>
  <si>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</si>
  <si>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</si>
  <si>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</si>
  <si>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</si>
  <si>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</si>
  <si>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</si>
  <si>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</si>
  <si>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</si>
  <si>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</si>
  <si>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</si>
  <si>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</si>
  <si>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</si>
  <si>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</si>
  <si>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</si>
  <si>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</si>
  <si>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</si>
  <si>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</si>
  <si>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</si>
  <si>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</si>
  <si>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</si>
  <si>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</si>
  <si>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</si>
  <si>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</si>
  <si>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</si>
  <si>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</si>
  <si>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</si>
  <si>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</si>
  <si>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</si>
  <si>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</si>
  <si>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</si>
  <si>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</si>
  <si>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</si>
  <si>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</si>
  <si>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</si>
  <si>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</si>
  <si>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</si>
  <si>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</si>
  <si>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</si>
  <si>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</si>
  <si>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</si>
  <si>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</si>
  <si>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</si>
  <si>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</si>
  <si>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</si>
  <si>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</si>
  <si>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</si>
  <si>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</si>
  <si>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</si>
  <si>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</si>
  <si>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</si>
  <si>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</si>
  <si>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</si>
  <si>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</si>
  <si>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</si>
  <si>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</si>
  <si>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</si>
  <si>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</si>
  <si>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</si>
  <si>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</si>
  <si>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</si>
  <si>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</si>
  <si>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</si>
  <si>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</si>
  <si>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</si>
  <si>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</si>
  <si>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</si>
  <si>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</si>
  <si>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</si>
  <si>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</si>
  <si>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</si>
  <si>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</si>
  <si>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</si>
  <si>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</si>
  <si>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</si>
  <si>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</si>
  <si>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</si>
  <si>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</si>
  <si>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</si>
  <si>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</si>
  <si>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</si>
  <si>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</si>
  <si>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</si>
  <si>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</si>
  <si>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</si>
  <si>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</si>
  <si>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</si>
  <si>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</si>
  <si>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</si>
  <si>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</si>
  <si>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</si>
  <si>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</si>
  <si>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</si>
  <si>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</si>
  <si>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</si>
  <si>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</si>
  <si>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</si>
  <si>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</si>
  <si>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</si>
  <si>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</si>
  <si>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</si>
  <si>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</si>
  <si>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</si>
  <si>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</si>
  <si>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</si>
  <si>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</si>
  <si>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</si>
  <si>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</si>
  <si>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</si>
  <si>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</si>
  <si>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</si>
  <si>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</si>
  <si>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</si>
  <si>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</si>
  <si>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</si>
  <si>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</si>
  <si>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</si>
  <si>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</si>
  <si>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</si>
  <si>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</si>
  <si>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</si>
  <si>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</si>
  <si>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</si>
  <si>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</si>
  <si>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</si>
  <si>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</si>
  <si>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</si>
  <si>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</si>
  <si>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</si>
  <si>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</si>
  <si>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</si>
  <si>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</si>
  <si>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</si>
  <si>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</si>
  <si>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</si>
  <si>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</si>
  <si>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</si>
  <si>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</si>
  <si>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</si>
  <si>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</si>
  <si>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</si>
  <si>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</si>
  <si>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</si>
  <si>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</si>
  <si>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</si>
  <si>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</si>
  <si>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</si>
  <si>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</si>
  <si>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</si>
  <si>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</si>
  <si>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</si>
  <si>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</si>
  <si>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</si>
  <si>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</si>
  <si>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</si>
  <si>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</si>
  <si>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</si>
  <si>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</si>
  <si>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</si>
  <si>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</si>
  <si>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</si>
  <si>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</si>
  <si>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</si>
  <si>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</si>
  <si>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</si>
  <si>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</si>
  <si>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</si>
  <si>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</si>
  <si>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</si>
  <si>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</si>
  <si>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</si>
  <si>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</si>
  <si>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</si>
  <si>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</si>
  <si>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</si>
  <si>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</si>
  <si>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</si>
  <si>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</si>
  <si>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</si>
  <si>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</si>
  <si>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</si>
  <si>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</si>
  <si>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</si>
  <si>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</si>
  <si>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</si>
  <si>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</si>
  <si>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</si>
  <si>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</si>
  <si>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</si>
  <si>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</si>
  <si>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</si>
  <si>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</si>
  <si>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</si>
  <si>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</si>
  <si>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</si>
  <si>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</si>
  <si>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</si>
  <si>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</si>
  <si>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</si>
  <si>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</si>
  <si>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</si>
  <si>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</si>
  <si>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</si>
  <si>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</si>
  <si>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</si>
  <si>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</si>
  <si>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</si>
  <si>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</si>
  <si>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</si>
  <si>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</si>
  <si>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</si>
  <si>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</si>
  <si>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</si>
  <si>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</si>
  <si>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</si>
  <si>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</si>
  <si>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</si>
  <si>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</si>
  <si>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</si>
  <si>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</si>
  <si>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</si>
  <si>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</si>
  <si>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</si>
  <si>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</si>
  <si>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</si>
  <si>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</si>
  <si>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</si>
  <si>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</si>
  <si>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</si>
  <si>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</si>
  <si>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</si>
  <si>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</si>
  <si>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</si>
  <si>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</si>
  <si>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</si>
  <si>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</si>
  <si>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</si>
  <si>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</si>
  <si>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</si>
  <si>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</si>
  <si>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</si>
  <si>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</si>
  <si>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</si>
  <si>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</si>
  <si>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</si>
  <si>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</si>
  <si>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</si>
  <si>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</si>
  <si>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</si>
  <si>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</si>
  <si>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</si>
  <si>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</si>
  <si>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</si>
  <si>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</si>
  <si>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</si>
  <si>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</si>
  <si>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</si>
  <si>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</si>
  <si>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</si>
  <si>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</si>
  <si>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</si>
  <si>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</si>
  <si>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</si>
  <si>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</si>
  <si>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</si>
  <si>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</si>
  <si>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</si>
  <si>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</si>
  <si>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</si>
  <si>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</si>
  <si>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</si>
  <si>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</si>
  <si>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</si>
  <si>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</si>
  <si>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</si>
  <si>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</si>
  <si>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</si>
  <si>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</si>
  <si>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</si>
  <si>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</si>
  <si>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</si>
  <si>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</si>
  <si>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</si>
  <si>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</si>
  <si>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</si>
  <si>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</si>
  <si>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</si>
  <si>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</si>
  <si>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</si>
  <si>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</si>
  <si>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</si>
  <si>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</si>
  <si>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</si>
  <si>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</si>
  <si>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</si>
  <si>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</si>
  <si>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</si>
  <si>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</si>
  <si>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</si>
  <si>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</si>
  <si>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</si>
  <si>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</si>
  <si>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</si>
  <si>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</si>
  <si>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</si>
  <si>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</si>
  <si>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</si>
  <si>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</si>
  <si>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</si>
  <si>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</si>
  <si>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</si>
  <si>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</si>
  <si>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</si>
  <si>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</si>
  <si>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</si>
  <si>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</si>
  <si>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</si>
  <si>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</si>
  <si>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</si>
  <si>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</si>
  <si>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</si>
  <si>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</si>
  <si>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</si>
  <si>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</si>
  <si>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</si>
  <si>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</si>
  <si>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</si>
  <si>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</si>
  <si>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</si>
  <si>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</si>
  <si>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</si>
  <si>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</si>
  <si>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</si>
  <si>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</si>
  <si>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</si>
  <si>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</si>
  <si>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</si>
  <si>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</si>
  <si>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</si>
  <si>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</si>
  <si>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</si>
  <si>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</si>
  <si>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</si>
  <si>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</si>
  <si>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</si>
  <si>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</si>
  <si>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</si>
  <si>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</si>
  <si>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</si>
  <si>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</si>
  <si>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</si>
  <si>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</si>
  <si>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</si>
  <si>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</si>
  <si>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</si>
  <si>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</si>
  <si>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</si>
  <si>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</si>
  <si>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</si>
  <si>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</si>
  <si>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</si>
  <si>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</si>
  <si>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</si>
  <si>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</si>
  <si>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</si>
  <si>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</si>
  <si>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</si>
  <si>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</si>
  <si>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</si>
  <si>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</si>
  <si>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</si>
  <si>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</si>
  <si>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</si>
  <si>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</si>
  <si>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</si>
  <si>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</si>
  <si>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</si>
  <si>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</si>
  <si>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</si>
  <si>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</si>
  <si>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</si>
  <si>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</si>
  <si>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</si>
  <si>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</si>
  <si>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</si>
  <si>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</si>
  <si>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</si>
  <si>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</si>
  <si>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</si>
  <si>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</si>
  <si>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</si>
  <si>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</si>
  <si>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</si>
  <si>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</si>
  <si>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</si>
  <si>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</si>
  <si>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</si>
  <si>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</si>
  <si>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</si>
  <si>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</si>
  <si>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</si>
  <si>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</si>
  <si>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</si>
  <si>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</si>
  <si>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</si>
  <si>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</si>
  <si>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</si>
  <si>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</si>
  <si>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</si>
  <si>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</si>
  <si>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</si>
  <si>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</si>
  <si>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</si>
  <si>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</si>
  <si>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</si>
  <si>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</si>
  <si>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</si>
  <si>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</si>
  <si>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</si>
  <si>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</si>
  <si>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</si>
  <si>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</si>
  <si>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</si>
  <si>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</si>
  <si>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</si>
  <si>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</si>
  <si>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</si>
  <si>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</si>
  <si>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</si>
  <si>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</si>
  <si>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</si>
  <si>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</si>
  <si>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</si>
  <si>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</si>
  <si>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</si>
  <si>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</si>
  <si>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</si>
  <si>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</si>
  <si>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</si>
  <si>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</si>
  <si>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</si>
  <si>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</si>
  <si>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</si>
  <si>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</si>
  <si>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</si>
  <si>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</si>
  <si>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</si>
  <si>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</si>
  <si>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</si>
  <si>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</si>
  <si>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</si>
  <si>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</si>
  <si>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</si>
  <si>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</si>
  <si>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</si>
  <si>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</si>
  <si>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</si>
  <si>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</si>
  <si>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</si>
  <si>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</si>
  <si>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</si>
  <si>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</si>
  <si>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</si>
  <si>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</si>
  <si>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</si>
  <si>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</si>
  <si>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</si>
  <si>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</si>
  <si>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</si>
  <si>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</si>
  <si>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</si>
  <si>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</si>
  <si>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</si>
  <si>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</si>
  <si>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</si>
  <si>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</si>
  <si>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</si>
  <si>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</si>
  <si>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</si>
  <si>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</si>
  <si>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</si>
  <si>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</si>
  <si>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</si>
  <si>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</si>
  <si>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</si>
  <si>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</si>
  <si>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</si>
  <si>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</si>
  <si>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</si>
  <si>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</si>
  <si>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</si>
  <si>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</si>
  <si>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</si>
  <si>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</si>
  <si>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</si>
  <si>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</si>
  <si>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</si>
  <si>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</si>
  <si>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</si>
  <si>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</si>
  <si>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</si>
  <si>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</si>
  <si>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</si>
  <si>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</si>
  <si>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</si>
  <si>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</si>
  <si>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</si>
  <si>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</si>
  <si>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</si>
  <si>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</si>
  <si>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</si>
  <si>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</si>
  <si>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</si>
  <si>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</si>
  <si>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</si>
  <si>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</si>
  <si>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</si>
  <si>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</si>
  <si>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</si>
  <si>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</si>
  <si>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</si>
  <si>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</si>
  <si>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</si>
  <si>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</si>
  <si>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</si>
  <si>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</si>
  <si>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</si>
  <si>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</si>
  <si>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</si>
  <si>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</si>
  <si>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</si>
  <si>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</si>
  <si>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</si>
  <si>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</si>
  <si>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</si>
  <si>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</si>
  <si>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</si>
  <si>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</si>
  <si>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</si>
  <si>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</si>
  <si>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</si>
  <si>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</si>
  <si>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</si>
  <si>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</si>
  <si>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</si>
  <si>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</si>
  <si>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</si>
  <si>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</si>
  <si>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</si>
  <si>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</si>
  <si>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</si>
  <si>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</si>
  <si>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</si>
  <si>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</si>
  <si>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</si>
  <si>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</si>
  <si>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</si>
  <si>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</si>
  <si>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</si>
  <si>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</si>
  <si>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</si>
  <si>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</si>
  <si>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</si>
  <si>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</si>
  <si>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</si>
  <si>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</si>
  <si>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</si>
  <si>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</si>
  <si>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</si>
  <si>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</si>
  <si>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</si>
  <si>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</si>
  <si>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</si>
  <si>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</si>
  <si>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</si>
  <si>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</si>
  <si>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</si>
  <si>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</si>
  <si>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</si>
  <si>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</si>
  <si>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</si>
  <si>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</si>
  <si>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</si>
  <si>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</si>
  <si>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</si>
  <si>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</si>
  <si>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</si>
  <si>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</si>
  <si>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</si>
  <si>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</si>
  <si>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</si>
  <si>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</si>
  <si>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</si>
  <si>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</si>
  <si>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</si>
  <si>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</si>
  <si>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</si>
  <si>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</si>
  <si>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</si>
  <si>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</si>
  <si>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</si>
  <si>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</si>
  <si>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</si>
  <si>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</si>
  <si>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</si>
  <si>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</si>
  <si>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</si>
  <si>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</si>
  <si>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</si>
  <si>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</si>
  <si>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</si>
  <si>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</si>
  <si>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</si>
  <si>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</si>
  <si>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</si>
  <si>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</si>
  <si>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</si>
  <si>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</si>
  <si>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</si>
  <si>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</si>
  <si>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</si>
  <si>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</si>
  <si>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</si>
  <si>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</si>
  <si>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</si>
  <si>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</si>
  <si>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</si>
  <si>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</si>
  <si>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</si>
  <si>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</si>
  <si>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</si>
  <si>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</si>
  <si>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</si>
  <si>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</si>
  <si>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</si>
  <si>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</si>
  <si>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</si>
  <si>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</si>
  <si>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</si>
  <si>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</si>
  <si>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</si>
  <si>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</si>
  <si>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</si>
  <si>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</si>
  <si>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</si>
  <si>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</si>
  <si>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</si>
  <si>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</si>
  <si>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</si>
  <si>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</si>
  <si>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</si>
  <si>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</si>
  <si>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</si>
  <si>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</si>
  <si>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</si>
  <si>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</si>
  <si>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</si>
  <si>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</si>
  <si>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</si>
  <si>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</si>
  <si>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</si>
  <si>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</si>
  <si>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</si>
  <si>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</si>
  <si>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</si>
  <si>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</si>
  <si>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</si>
  <si>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</si>
  <si>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</si>
  <si>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</si>
  <si>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</si>
  <si>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</si>
  <si>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</si>
  <si>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</si>
  <si>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</si>
  <si>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</si>
  <si>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</si>
  <si>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</si>
  <si>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</si>
  <si>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</si>
  <si>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</si>
  <si>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</si>
  <si>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</si>
  <si>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</si>
  <si>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</si>
  <si>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</si>
  <si>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</si>
  <si>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</si>
  <si>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</si>
  <si>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</si>
  <si>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</si>
  <si>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</si>
  <si>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</si>
  <si>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</si>
  <si>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</si>
  <si>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</si>
  <si>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</si>
  <si>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</si>
  <si>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</si>
  <si>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</si>
  <si>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</si>
  <si>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</si>
  <si>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</si>
  <si>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</si>
  <si>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</si>
  <si>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</si>
  <si>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</si>
  <si>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</si>
  <si>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</si>
  <si>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</si>
  <si>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</si>
  <si>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</si>
  <si>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</si>
  <si>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</si>
  <si>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</si>
  <si>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</si>
  <si>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</si>
  <si>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</si>
  <si>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</si>
  <si>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</si>
  <si>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</si>
  <si>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</si>
  <si>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</si>
  <si>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</si>
  <si>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</si>
  <si>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</si>
  <si>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</si>
  <si>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</si>
  <si>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</si>
  <si>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</si>
  <si>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</si>
  <si>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</si>
  <si>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</si>
  <si>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</si>
  <si>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</si>
  <si>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</si>
  <si>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</si>
  <si>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</si>
  <si>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</si>
  <si>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</si>
  <si>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</si>
  <si>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</si>
  <si>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</si>
  <si>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</si>
  <si>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</si>
  <si>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</si>
  <si>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</si>
  <si>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</si>
  <si>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</si>
  <si>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</si>
  <si>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</si>
  <si>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</si>
  <si>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</si>
  <si>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</si>
  <si>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</si>
  <si>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</si>
  <si>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</si>
  <si>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</si>
  <si>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</si>
  <si>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</si>
  <si>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</si>
  <si>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</si>
  <si>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</si>
  <si>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</si>
  <si>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</si>
  <si>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</si>
  <si>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</si>
  <si>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</si>
  <si>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</si>
  <si>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</si>
  <si>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</si>
  <si>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</si>
  <si>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</si>
  <si>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</si>
  <si>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</si>
  <si>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</si>
  <si>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</si>
  <si>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</si>
  <si>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</si>
  <si>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</si>
  <si>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</si>
  <si>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</si>
  <si>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</si>
  <si>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</si>
  <si>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</si>
  <si>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</si>
  <si>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</si>
  <si>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</si>
  <si>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</si>
  <si>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</si>
  <si>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</si>
  <si>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</si>
  <si>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</si>
  <si>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</si>
  <si>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</si>
  <si>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</si>
  <si>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</si>
  <si>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</si>
  <si>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</si>
  <si>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</si>
  <si>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</si>
  <si>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</si>
  <si>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</si>
  <si>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</si>
  <si>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</si>
  <si>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</si>
  <si>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</si>
  <si>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</si>
  <si>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</si>
  <si>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</si>
  <si>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</si>
  <si>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</si>
  <si>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</si>
  <si>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</si>
  <si>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</si>
  <si>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</si>
  <si>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</si>
  <si>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</si>
  <si>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</si>
  <si>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</si>
  <si>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</si>
  <si>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</si>
  <si>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</si>
  <si>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</si>
  <si>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</si>
  <si>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</si>
  <si>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</si>
  <si>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</si>
  <si>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</si>
  <si>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</si>
  <si>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</si>
  <si>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</si>
  <si>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</si>
  <si>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</si>
  <si>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</si>
  <si>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</si>
  <si>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</si>
  <si>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</si>
  <si>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</si>
  <si>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</si>
  <si>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</si>
  <si>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</si>
  <si>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</si>
  <si>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</si>
  <si>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</si>
  <si>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</si>
  <si>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</si>
  <si>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</si>
  <si>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</si>
  <si>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</si>
  <si>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</si>
  <si>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</si>
  <si>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</si>
  <si>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</si>
  <si>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</si>
  <si>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</si>
  <si>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</si>
  <si>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</si>
  <si>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</si>
  <si>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</si>
  <si>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</si>
  <si>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</si>
  <si>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</si>
  <si>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</si>
  <si>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</si>
  <si>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</si>
  <si>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</si>
  <si>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</si>
  <si>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</si>
  <si>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</si>
  <si>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</si>
  <si>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</si>
  <si>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</si>
  <si>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</si>
  <si>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</si>
  <si>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</si>
  <si>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</si>
  <si>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</si>
  <si>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</si>
  <si>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</si>
  <si>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</si>
  <si>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</si>
  <si>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</si>
  <si>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</si>
  <si>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</si>
  <si>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</si>
  <si>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</si>
  <si>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</si>
  <si>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</si>
  <si>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</si>
  <si>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</si>
  <si>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</si>
  <si>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</si>
  <si>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</si>
  <si>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</si>
  <si>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</si>
  <si>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</si>
  <si>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</si>
  <si>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</si>
  <si>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</si>
  <si>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</si>
  <si>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</si>
  <si>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</si>
  <si>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</si>
  <si>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</si>
  <si>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</si>
  <si>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</si>
  <si>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</si>
  <si>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</si>
  <si>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</si>
  <si>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</si>
  <si>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</si>
  <si>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</si>
  <si>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</si>
  <si>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</si>
  <si>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</si>
  <si>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</si>
  <si>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</si>
  <si>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</si>
  <si>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</si>
  <si>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</si>
  <si>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</si>
  <si>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</si>
  <si>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</si>
  <si>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</si>
  <si>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</si>
  <si>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</si>
  <si>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</si>
  <si>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</si>
  <si>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</si>
  <si>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</si>
  <si>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</si>
  <si>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</si>
  <si>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</si>
  <si>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</si>
  <si>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</si>
  <si>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</si>
  <si>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</si>
  <si>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</si>
  <si>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</si>
  <si>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</si>
  <si>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</si>
  <si>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</si>
  <si>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</si>
  <si>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</si>
  <si>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</si>
  <si>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</si>
  <si>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</si>
  <si>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</si>
  <si>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</si>
  <si>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</si>
  <si>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</si>
  <si>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</si>
  <si>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</si>
  <si>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</si>
  <si>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</si>
  <si>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</si>
  <si>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</si>
  <si>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</si>
  <si>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</si>
  <si>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</si>
  <si>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</si>
  <si>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</si>
  <si>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</si>
  <si>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</si>
  <si>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</si>
  <si>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</si>
  <si>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</si>
  <si>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</si>
  <si>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</si>
  <si>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</si>
  <si>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</si>
  <si>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</si>
  <si>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</si>
  <si>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</si>
  <si>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</si>
  <si>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</si>
  <si>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</si>
  <si>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</si>
  <si>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</si>
  <si>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</si>
  <si>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</si>
  <si>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</si>
  <si>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</si>
  <si>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</si>
  <si>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</si>
  <si>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</si>
  <si>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</si>
  <si>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</si>
  <si>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</si>
  <si>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</si>
  <si>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</si>
  <si>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</si>
  <si>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</si>
  <si>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</si>
  <si>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</si>
  <si>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</si>
  <si>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</si>
  <si>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</si>
  <si>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</si>
  <si>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</si>
  <si>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</si>
  <si>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</si>
  <si>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</si>
  <si>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</si>
  <si>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</si>
  <si>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</si>
  <si>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</si>
  <si>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</si>
  <si>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</si>
  <si>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</si>
  <si>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</si>
  <si>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</si>
  <si>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</si>
  <si>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</si>
  <si>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</si>
  <si>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</si>
  <si>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</si>
  <si>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</si>
  <si>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</si>
  <si>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</si>
  <si>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</si>
  <si>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</si>
  <si>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</si>
  <si>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</si>
  <si>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</si>
  <si>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</si>
  <si>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</si>
  <si>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</si>
  <si>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</si>
  <si>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</si>
  <si>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</si>
  <si>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</si>
  <si>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</si>
  <si>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</si>
  <si>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</si>
  <si>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</si>
  <si>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</si>
  <si>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</si>
  <si>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</si>
  <si>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</si>
  <si>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</si>
  <si>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</si>
  <si>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</si>
  <si>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</si>
  <si>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</si>
  <si>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</si>
  <si>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</si>
  <si>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</si>
  <si>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</si>
  <si>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</si>
  <si>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</si>
  <si>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</si>
  <si>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</si>
  <si>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</si>
  <si>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</si>
  <si>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</si>
  <si>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</si>
  <si>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</si>
  <si>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</si>
  <si>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</si>
  <si>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</si>
  <si>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</si>
  <si>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</si>
  <si>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</si>
  <si>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</si>
  <si>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</si>
  <si>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</si>
  <si>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</si>
  <si>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</si>
  <si>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</si>
  <si>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</si>
  <si>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</si>
  <si>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</si>
  <si>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</si>
  <si>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</si>
  <si>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</si>
  <si>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</si>
  <si>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</si>
  <si>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</si>
  <si>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</si>
  <si>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</si>
  <si>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</si>
  <si>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</si>
  <si>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</si>
  <si>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</si>
  <si>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</si>
  <si>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</si>
  <si>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</si>
  <si>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</si>
  <si>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</si>
  <si>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</si>
  <si>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</si>
  <si>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</si>
  <si>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</si>
  <si>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</si>
  <si>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</si>
  <si>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</si>
  <si>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</si>
  <si>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</si>
  <si>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</si>
  <si>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</si>
  <si>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</si>
  <si>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</si>
  <si>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</si>
  <si>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</si>
  <si>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</si>
  <si>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</si>
  <si>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</si>
  <si>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</si>
  <si>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</si>
  <si>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</si>
  <si>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</si>
  <si>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</si>
  <si>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</si>
  <si>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</si>
  <si>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</si>
  <si>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</si>
  <si>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</si>
  <si>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</si>
  <si>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</si>
  <si>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</si>
  <si>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</si>
  <si>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</si>
  <si>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</si>
  <si>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</si>
  <si>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</si>
  <si>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</si>
  <si>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</si>
  <si>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</si>
  <si>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</si>
  <si>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</si>
  <si>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</si>
  <si>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</si>
  <si>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</si>
  <si>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</si>
  <si>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</si>
  <si>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</si>
  <si>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</si>
  <si>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</si>
  <si>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</si>
  <si>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</si>
  <si>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</si>
  <si>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</si>
  <si>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</si>
  <si>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</si>
  <si>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</si>
  <si>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</si>
  <si>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</si>
  <si>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</si>
  <si>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</si>
  <si>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</si>
  <si>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</si>
  <si>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</si>
  <si>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</si>
  <si>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</si>
  <si>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</si>
  <si>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</si>
  <si>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</si>
  <si>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</si>
  <si>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</si>
  <si>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</si>
  <si>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</si>
  <si>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</si>
  <si>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</si>
  <si>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</si>
  <si>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</si>
  <si>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</si>
  <si>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</si>
  <si>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</si>
  <si>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</si>
  <si>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</si>
  <si>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</si>
  <si>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</si>
  <si>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</si>
  <si>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</si>
  <si>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</si>
  <si>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</si>
  <si>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</si>
  <si>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</si>
  <si>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</si>
  <si>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</si>
  <si>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</si>
  <si>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</si>
  <si>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</si>
  <si>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</si>
  <si>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</si>
  <si>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</si>
  <si>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</si>
  <si>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</si>
  <si>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</si>
  <si>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</si>
  <si>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</si>
  <si>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</si>
  <si>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</si>
  <si>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</si>
  <si>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</si>
  <si>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</si>
  <si>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</si>
  <si>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</si>
  <si>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</si>
  <si>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</si>
  <si>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</si>
  <si>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</si>
  <si>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</si>
  <si>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</si>
  <si>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</si>
  <si>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</si>
  <si>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</si>
  <si>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</si>
  <si>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</si>
  <si>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</si>
  <si>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</si>
  <si>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</si>
  <si>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</si>
  <si>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</si>
  <si>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</si>
  <si>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</si>
  <si>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</si>
  <si>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</si>
  <si>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</si>
  <si>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</si>
  <si>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</si>
  <si>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</si>
  <si>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</si>
  <si>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</si>
  <si>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</si>
  <si>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</si>
  <si>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</si>
  <si>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</si>
  <si>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</si>
  <si>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</si>
  <si>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</si>
  <si>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</si>
  <si>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</si>
  <si>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</si>
  <si>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</si>
  <si>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</si>
  <si>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</si>
  <si>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</si>
  <si>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</si>
  <si>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</si>
  <si>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</si>
  <si>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</si>
  <si>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</si>
  <si>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</si>
  <si>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</si>
  <si>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</si>
  <si>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</si>
  <si>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</si>
  <si>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</si>
  <si>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</si>
  <si>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</si>
  <si>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</si>
  <si>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</si>
  <si>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</si>
  <si>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</si>
  <si>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</si>
  <si>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</si>
  <si>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</si>
  <si>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</si>
  <si>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</si>
  <si>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</si>
  <si>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</si>
  <si>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</si>
  <si>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</si>
  <si>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</si>
  <si>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</si>
  <si>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</si>
  <si>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</si>
  <si>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</si>
  <si>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</si>
  <si>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</si>
  <si>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</si>
  <si>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</si>
  <si>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</si>
  <si>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</si>
  <si>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</si>
  <si>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</si>
  <si>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</si>
  <si>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</si>
  <si>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</si>
  <si>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</si>
  <si>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</si>
  <si>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</si>
  <si>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</si>
  <si>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</si>
  <si>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</si>
  <si>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</si>
  <si>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</si>
  <si>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</si>
  <si>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</si>
  <si>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</si>
  <si>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</si>
  <si>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</si>
  <si>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</si>
  <si>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</si>
  <si>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</si>
  <si>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</si>
  <si>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</si>
  <si>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</si>
  <si>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</si>
  <si>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</si>
  <si>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</si>
  <si>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</si>
  <si>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</si>
  <si>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</si>
  <si>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</si>
  <si>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</si>
  <si>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</si>
  <si>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</si>
  <si>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</si>
  <si>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</si>
  <si>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</si>
  <si>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</si>
  <si>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</si>
  <si>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</si>
  <si>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</si>
  <si>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</si>
  <si>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</si>
  <si>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</si>
  <si>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</si>
  <si>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</si>
  <si>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</si>
  <si>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</si>
  <si>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</si>
  <si>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</si>
  <si>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</si>
  <si>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</si>
  <si>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</si>
  <si>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</si>
  <si>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</si>
  <si>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</si>
  <si>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</si>
  <si>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</si>
  <si>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</si>
  <si>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</si>
  <si>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</si>
  <si>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</si>
  <si>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</si>
  <si>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</si>
  <si>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</si>
  <si>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</si>
  <si>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</si>
  <si>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</si>
  <si>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</si>
  <si>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</si>
  <si>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</si>
  <si>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</si>
  <si>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</si>
  <si>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</si>
  <si>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</si>
  <si>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</si>
  <si>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</si>
  <si>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</si>
  <si>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</si>
  <si>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</si>
  <si>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</si>
  <si>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</si>
  <si>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</si>
  <si>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</si>
  <si>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</si>
  <si>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</si>
  <si>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</si>
  <si>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</si>
  <si>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</si>
  <si>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</si>
  <si>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</si>
  <si>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</si>
  <si>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</si>
  <si>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</si>
  <si>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</si>
  <si>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</si>
  <si>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</si>
  <si>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</si>
  <si>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</si>
  <si>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</si>
  <si>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</si>
  <si>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</si>
  <si>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</si>
  <si>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</si>
  <si>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</si>
  <si>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</si>
  <si>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</si>
  <si>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</si>
  <si>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</si>
  <si>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</si>
  <si>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</si>
  <si>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</si>
  <si>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</si>
  <si>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</si>
  <si>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</si>
  <si>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</si>
  <si>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</si>
  <si>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</si>
  <si>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</si>
  <si>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</si>
  <si>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</si>
  <si>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</si>
  <si>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</si>
  <si>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</si>
  <si>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</si>
  <si>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</si>
  <si>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</si>
  <si>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</si>
  <si>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</si>
  <si>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</si>
  <si>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</si>
  <si>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</si>
  <si>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</si>
  <si>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</si>
  <si>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</si>
  <si>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</si>
  <si>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</si>
  <si>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</si>
  <si>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</si>
  <si>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</si>
  <si>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</si>
  <si>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</si>
  <si>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</si>
  <si>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</si>
  <si>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</si>
  <si>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</si>
  <si>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</si>
  <si>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</si>
  <si>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</si>
  <si>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</si>
  <si>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</si>
  <si>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</si>
  <si>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</si>
  <si>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</si>
  <si>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</si>
  <si>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</si>
  <si>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</si>
  <si>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</si>
  <si>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</si>
  <si>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</si>
  <si>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</si>
  <si>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</si>
  <si>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</si>
  <si>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</si>
  <si>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</si>
  <si>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</si>
  <si>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</si>
  <si>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</si>
  <si>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</si>
  <si>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</si>
  <si>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</si>
  <si>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</si>
  <si>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</si>
  <si>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</si>
  <si>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</si>
  <si>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</si>
  <si>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</si>
  <si>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</si>
  <si>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</si>
  <si>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</si>
  <si>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</si>
  <si>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</si>
  <si>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</si>
  <si>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</si>
  <si>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</si>
  <si>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</si>
  <si>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</si>
  <si>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</si>
  <si>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</si>
  <si>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</si>
  <si>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</si>
  <si>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</si>
  <si>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</si>
  <si>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</si>
  <si>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</si>
  <si>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</si>
  <si>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</si>
  <si>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</si>
  <si>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</si>
  <si>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</si>
  <si>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</si>
  <si>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</si>
  <si>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</si>
  <si>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</si>
  <si>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</si>
  <si>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</si>
  <si>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</si>
  <si>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</si>
  <si>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</si>
  <si>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</si>
  <si>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</si>
  <si>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</si>
  <si>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</si>
  <si>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</si>
  <si>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</si>
  <si>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</si>
  <si>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</si>
  <si>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</si>
  <si>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</si>
  <si>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</si>
  <si>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</si>
  <si>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</si>
  <si>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</si>
  <si>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</si>
  <si>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</si>
  <si>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</si>
  <si>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</si>
  <si>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</si>
  <si>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</si>
  <si>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</si>
  <si>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</si>
  <si>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</si>
  <si>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</si>
  <si>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</si>
  <si>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</si>
  <si>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</si>
  <si>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</si>
  <si>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</si>
  <si>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</si>
  <si>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</si>
  <si>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</si>
  <si>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</si>
  <si>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</si>
  <si>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</si>
  <si>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</si>
  <si>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</si>
  <si>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</si>
  <si>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</si>
  <si>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</si>
  <si>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</si>
  <si>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</si>
  <si>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</si>
  <si>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</si>
  <si>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</si>
  <si>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</si>
  <si>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</si>
  <si>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</si>
  <si>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</si>
  <si>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</si>
  <si>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</si>
  <si>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</si>
  <si>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</si>
  <si>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</si>
  <si>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</si>
  <si>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</si>
  <si>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</si>
  <si>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</si>
  <si>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</si>
  <si>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</si>
  <si>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</si>
  <si>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</si>
  <si>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</si>
  <si>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</si>
  <si>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</si>
  <si>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</si>
  <si>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</si>
  <si>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</si>
  <si>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</si>
  <si>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</si>
  <si>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</si>
  <si>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</si>
  <si>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</si>
  <si>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</si>
  <si>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</si>
  <si>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</si>
  <si>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</si>
  <si>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</si>
  <si>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</si>
  <si>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</si>
  <si>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</si>
  <si>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</si>
  <si>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</si>
  <si>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</si>
  <si>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</si>
  <si>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</si>
  <si>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</si>
  <si>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</si>
  <si>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</si>
  <si>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</si>
  <si>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</si>
  <si>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</si>
  <si>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</si>
  <si>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</si>
  <si>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</si>
  <si>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</si>
  <si>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</si>
  <si>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</si>
  <si>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</si>
  <si>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</si>
  <si>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</si>
  <si>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</si>
  <si>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</si>
  <si>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</si>
  <si>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</si>
  <si>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</si>
  <si>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</si>
  <si>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</si>
  <si>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</si>
  <si>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</si>
  <si>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</si>
  <si>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</si>
  <si>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</si>
  <si>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</si>
  <si>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</si>
  <si>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</si>
  <si>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</si>
  <si>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</si>
  <si>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</si>
  <si>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</si>
  <si>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</si>
  <si>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</si>
  <si>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</si>
  <si>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</si>
  <si>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</si>
  <si>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</si>
  <si>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</si>
  <si>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</si>
  <si>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</si>
  <si>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</si>
  <si>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</si>
  <si>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</si>
  <si>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</si>
  <si>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</si>
  <si>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</si>
  <si>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</si>
  <si>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</si>
  <si>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</si>
  <si>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</si>
  <si>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</si>
  <si>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</si>
  <si>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</si>
  <si>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</si>
  <si>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</si>
  <si>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</si>
  <si>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</si>
  <si>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</si>
  <si>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</si>
  <si>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</si>
  <si>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</si>
  <si>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</si>
  <si>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</si>
  <si>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</si>
  <si>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</si>
  <si>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</si>
  <si>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</si>
  <si>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</si>
  <si>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</si>
  <si>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</si>
  <si>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</si>
  <si>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</si>
  <si>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</si>
  <si>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</si>
  <si>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</si>
  <si>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</si>
  <si>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</si>
  <si>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</si>
  <si>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</si>
  <si>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</si>
  <si>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</si>
  <si>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</si>
  <si>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</si>
  <si>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</si>
  <si>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</si>
  <si>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</si>
  <si>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</si>
  <si>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</si>
  <si>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</si>
  <si>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</si>
  <si>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</si>
  <si>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</si>
  <si>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</si>
  <si>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</si>
  <si>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</si>
  <si>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</si>
  <si>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</si>
  <si>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</si>
  <si>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</si>
  <si>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</si>
  <si>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</si>
  <si>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</si>
  <si>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</si>
  <si>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</si>
  <si>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</si>
  <si>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</si>
  <si>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</si>
  <si>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</si>
  <si>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</si>
  <si>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</si>
  <si>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</si>
  <si>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</si>
  <si>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</si>
  <si>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</si>
  <si>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</si>
  <si>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</si>
  <si>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</si>
  <si>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</si>
  <si>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</si>
  <si>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</si>
  <si>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</si>
  <si>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</si>
  <si>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</si>
  <si>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</si>
  <si>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</si>
  <si>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</si>
  <si>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</si>
  <si>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</si>
  <si>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</si>
  <si>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</si>
  <si>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</si>
  <si>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</si>
  <si>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</si>
  <si>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</si>
  <si>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</si>
  <si>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</si>
  <si>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</si>
  <si>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</si>
  <si>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</si>
  <si>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</si>
  <si>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</si>
  <si>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</si>
  <si>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</si>
  <si>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</si>
  <si>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</si>
  <si>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</si>
  <si>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</si>
  <si>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</si>
  <si>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</si>
  <si>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</si>
  <si>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</si>
  <si>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</si>
  <si>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</si>
  <si>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</si>
  <si>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</si>
  <si>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</si>
  <si>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</si>
  <si>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</si>
  <si>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</si>
  <si>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</si>
  <si>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</si>
  <si>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</si>
  <si>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</si>
  <si>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</si>
  <si>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</si>
  <si>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</si>
  <si>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</si>
  <si>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</si>
  <si>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</si>
  <si>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</si>
  <si>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</si>
  <si>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</si>
  <si>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</si>
  <si>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</si>
  <si>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</si>
  <si>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</si>
  <si>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</si>
  <si>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</si>
  <si>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</si>
  <si>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</si>
  <si>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</si>
  <si>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</si>
  <si>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</si>
  <si>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</si>
  <si>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</si>
  <si>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</si>
  <si>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</si>
  <si>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</si>
  <si>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</si>
  <si>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</si>
  <si>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</si>
  <si>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</si>
  <si>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</si>
  <si>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</si>
  <si>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</si>
  <si>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</si>
  <si>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</si>
  <si>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</si>
  <si>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</si>
  <si>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</si>
  <si>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</si>
  <si>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</si>
  <si>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</si>
  <si>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</si>
  <si>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</si>
  <si>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</si>
  <si>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</si>
  <si>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</si>
  <si>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</si>
  <si>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</si>
  <si>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</si>
  <si>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</si>
  <si>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</si>
  <si>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</si>
  <si>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</si>
  <si>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</si>
  <si>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</si>
  <si>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</si>
  <si>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</si>
  <si>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</si>
  <si>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</si>
  <si>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</si>
  <si>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</si>
  <si>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</si>
  <si>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</si>
  <si>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</si>
  <si>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</si>
  <si>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</si>
  <si>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</si>
  <si>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</si>
  <si>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</si>
  <si>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</si>
  <si>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</si>
  <si>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</si>
  <si>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</si>
  <si>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</si>
  <si>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</si>
  <si>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</si>
  <si>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</si>
  <si>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</si>
  <si>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</si>
  <si>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</si>
  <si>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</si>
  <si>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</si>
  <si>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</si>
  <si>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</si>
  <si>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</si>
  <si>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</si>
  <si>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</si>
  <si>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</si>
  <si>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</si>
  <si>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</si>
  <si>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</si>
  <si>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</si>
  <si>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</si>
  <si>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</si>
  <si>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</si>
  <si>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</si>
  <si>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</si>
  <si>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</si>
  <si>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</si>
  <si>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</si>
  <si>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</si>
  <si>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</si>
  <si>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</si>
  <si>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</si>
  <si>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</si>
  <si>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</si>
  <si>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</si>
  <si>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</si>
  <si>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</si>
  <si>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</si>
  <si>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</si>
  <si>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</si>
  <si>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</si>
  <si>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</si>
  <si>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</si>
  <si>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</si>
  <si>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</si>
  <si>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</si>
  <si>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</si>
  <si>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</si>
  <si>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</si>
  <si>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</si>
  <si>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</si>
  <si>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</si>
  <si>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</si>
  <si>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</si>
  <si>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</si>
  <si>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</si>
  <si>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</si>
  <si>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</si>
  <si>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</si>
  <si>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</si>
  <si>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</si>
  <si>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</si>
  <si>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</si>
  <si>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</si>
  <si>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</si>
  <si>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</si>
  <si>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</si>
  <si>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</si>
  <si>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</si>
  <si>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</si>
  <si>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</si>
  <si>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</si>
  <si>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</si>
  <si>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</si>
  <si>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</si>
  <si>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</si>
  <si>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</si>
  <si>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</si>
  <si>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</si>
  <si>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</si>
  <si>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</si>
  <si>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</si>
  <si>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</si>
  <si>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</si>
  <si>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</si>
  <si>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</si>
  <si>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</si>
  <si>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</si>
  <si>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</si>
  <si>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</si>
  <si>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</si>
  <si>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</si>
  <si>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</si>
  <si>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</si>
  <si>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</si>
  <si>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</si>
  <si>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</si>
  <si>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</si>
  <si>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</si>
  <si>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</si>
  <si>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</si>
  <si>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</si>
  <si>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</si>
  <si>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</si>
  <si>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</si>
  <si>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</si>
  <si>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</si>
  <si>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</si>
  <si>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</si>
  <si>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</si>
  <si>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</si>
  <si>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</si>
  <si>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</si>
  <si>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</si>
  <si>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</si>
  <si>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</si>
  <si>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</si>
  <si>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</si>
  <si>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</si>
  <si>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</si>
  <si>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</si>
  <si>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</si>
  <si>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</si>
  <si>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</si>
  <si>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</si>
  <si>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</si>
  <si>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</si>
  <si>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</si>
  <si>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</si>
  <si>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</si>
  <si>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</si>
  <si>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</si>
  <si>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</si>
  <si>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</si>
  <si>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</si>
  <si>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</si>
  <si>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</si>
  <si>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</si>
  <si>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</si>
  <si>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</si>
  <si>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</si>
  <si>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</si>
  <si>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</si>
  <si>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</si>
  <si>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</si>
  <si>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</si>
  <si>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</si>
  <si>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</si>
  <si>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</si>
  <si>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</si>
  <si>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</si>
  <si>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</si>
  <si>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</si>
  <si>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</si>
  <si>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</si>
  <si>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</si>
  <si>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</si>
  <si>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</si>
  <si>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</si>
  <si>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</si>
  <si>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</si>
  <si>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</si>
  <si>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</si>
  <si>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</si>
  <si>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</si>
  <si>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</si>
  <si>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</si>
  <si>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</si>
  <si>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</si>
  <si>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</si>
  <si>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</si>
  <si>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</si>
  <si>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</si>
  <si>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</si>
  <si>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</si>
  <si>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</si>
  <si>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</si>
  <si>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</si>
  <si>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</si>
  <si>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</si>
  <si>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</si>
  <si>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</si>
  <si>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</si>
  <si>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</si>
  <si>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</si>
  <si>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</si>
  <si>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</si>
  <si>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</si>
  <si>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</si>
  <si>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</si>
  <si>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</si>
  <si>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</si>
  <si>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</si>
  <si>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</si>
  <si>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</si>
  <si>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</si>
  <si>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</si>
  <si>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</si>
  <si>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</si>
  <si>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</si>
  <si>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</si>
  <si>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</si>
  <si>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</si>
  <si>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</si>
  <si>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</si>
  <si>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</si>
  <si>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</si>
  <si>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</si>
  <si>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</si>
  <si>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</si>
  <si>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</si>
  <si>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</si>
  <si>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</si>
  <si>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</si>
  <si>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</si>
  <si>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</si>
  <si>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</si>
  <si>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</si>
  <si>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</si>
  <si>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</si>
  <si>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</si>
  <si>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</si>
  <si>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</si>
  <si>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</si>
  <si>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</si>
  <si>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</si>
  <si>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</si>
  <si>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</si>
  <si>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</si>
  <si>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</si>
  <si>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</si>
  <si>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</si>
  <si>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</si>
  <si>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</si>
  <si>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</si>
  <si>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</si>
  <si>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</si>
  <si>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</si>
  <si>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</si>
  <si>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</si>
  <si>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</si>
  <si>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</si>
  <si>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</si>
  <si>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</si>
  <si>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</si>
  <si>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</si>
  <si>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</si>
  <si>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</si>
  <si>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</si>
  <si>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</si>
  <si>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</si>
  <si>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</si>
  <si>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</si>
  <si>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</si>
  <si>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</si>
  <si>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</si>
  <si>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</si>
  <si>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</si>
  <si>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</si>
  <si>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</si>
  <si>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</si>
  <si>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</si>
  <si>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</si>
  <si>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</si>
  <si>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</si>
  <si>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</si>
  <si>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</si>
  <si>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</si>
  <si>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</si>
  <si>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</si>
  <si>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</si>
  <si>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</si>
  <si>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</si>
  <si>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</si>
  <si>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</si>
  <si>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</si>
  <si>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</si>
  <si>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</si>
  <si>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</si>
  <si>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</si>
  <si>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</si>
  <si>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</si>
  <si>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</si>
  <si>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</si>
  <si>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</si>
  <si>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</si>
  <si>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</si>
  <si>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</si>
  <si>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</si>
  <si>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</si>
  <si>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</si>
  <si>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</si>
  <si>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</si>
  <si>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</si>
  <si>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</si>
  <si>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</si>
  <si>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</si>
  <si>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</si>
  <si>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</si>
  <si>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</si>
  <si>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</si>
  <si>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</si>
  <si>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</si>
  <si>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</si>
  <si>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</si>
  <si>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</si>
  <si>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</si>
  <si>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</si>
  <si>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</si>
  <si>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</si>
  <si>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</si>
  <si>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</si>
  <si>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</si>
  <si>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</si>
  <si>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</si>
  <si>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</si>
  <si>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</si>
  <si>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</si>
  <si>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</si>
  <si>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</si>
  <si>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</si>
  <si>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</si>
  <si>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</si>
  <si>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</si>
  <si>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</si>
  <si>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</si>
  <si>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</si>
  <si>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</si>
  <si>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</si>
  <si>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</si>
  <si>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</si>
  <si>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</si>
  <si>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</si>
  <si>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</si>
  <si>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</si>
  <si>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</si>
  <si>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</si>
  <si>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</si>
  <si>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</si>
  <si>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</si>
  <si>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</si>
  <si>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</si>
  <si>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</si>
  <si>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</si>
  <si>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</si>
  <si>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</si>
  <si>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</si>
  <si>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</si>
  <si>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</si>
  <si>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</si>
  <si>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</si>
  <si>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</si>
  <si>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</si>
  <si>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</si>
  <si>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</si>
  <si>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</si>
  <si>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</si>
  <si>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</si>
  <si>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</si>
  <si>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</si>
  <si>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</si>
  <si>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</si>
  <si>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</si>
  <si>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</si>
  <si>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</si>
  <si>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</si>
  <si>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</si>
  <si>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</si>
  <si>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</si>
  <si>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</si>
  <si>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</si>
  <si>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</si>
  <si>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</si>
  <si>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</si>
  <si>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</si>
  <si>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</si>
  <si>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</si>
  <si>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</si>
  <si>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</si>
  <si>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</si>
  <si>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</si>
  <si>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</si>
  <si>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</si>
  <si>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</si>
  <si>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</si>
  <si>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</si>
  <si>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</si>
  <si>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</si>
  <si>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</si>
  <si>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</si>
  <si>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</si>
  <si>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</si>
  <si>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</si>
  <si>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</si>
  <si>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</si>
  <si>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</si>
  <si>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</si>
  <si>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</si>
  <si>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</si>
  <si>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</si>
  <si>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</si>
  <si>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</si>
  <si>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</si>
  <si>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</si>
  <si>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</si>
  <si>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</si>
  <si>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</si>
  <si>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</si>
  <si>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</si>
  <si>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</si>
  <si>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</si>
  <si>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</si>
  <si>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</si>
  <si>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</si>
  <si>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</si>
  <si>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</si>
  <si>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</si>
  <si>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</si>
  <si>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</si>
  <si>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</si>
  <si>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</si>
  <si>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</si>
  <si>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</si>
  <si>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</si>
  <si>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</si>
  <si>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</si>
  <si>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</si>
  <si>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</si>
  <si>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</si>
  <si>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</si>
  <si>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</si>
  <si>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</si>
  <si>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</si>
  <si>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</si>
  <si>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</si>
  <si>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</si>
  <si>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</si>
  <si>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</si>
  <si>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</si>
  <si>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</si>
  <si>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</si>
  <si>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</si>
  <si>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</si>
  <si>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</si>
  <si>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</si>
  <si>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</si>
  <si>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</si>
  <si>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</si>
  <si>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</si>
  <si>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</si>
  <si>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</si>
  <si>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</si>
  <si>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</si>
  <si>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</si>
  <si>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</si>
  <si>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</si>
  <si>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</si>
  <si>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</si>
  <si>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</si>
  <si>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</si>
  <si>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</si>
  <si>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</si>
  <si>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</si>
  <si>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</si>
  <si>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</si>
  <si>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</si>
  <si>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</si>
  <si>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</si>
  <si>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</si>
  <si>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</si>
  <si>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</si>
  <si>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</si>
  <si>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</si>
  <si>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</si>
  <si>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</si>
  <si>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</si>
  <si>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</si>
  <si>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</si>
  <si>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</si>
  <si>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</si>
  <si>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</si>
  <si>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</si>
  <si>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</si>
  <si>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</si>
  <si>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</si>
  <si>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</si>
  <si>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</si>
  <si>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</si>
  <si>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</si>
  <si>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</si>
  <si>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</si>
  <si>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</si>
  <si>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</si>
  <si>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</si>
  <si>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</si>
  <si>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</si>
  <si>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</si>
  <si>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</si>
  <si>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</si>
  <si>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</si>
  <si>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</si>
  <si>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</si>
  <si>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</si>
  <si>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</si>
  <si>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</si>
  <si>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</si>
  <si>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</si>
  <si>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</si>
  <si>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</si>
  <si>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</si>
  <si>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</si>
  <si>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</si>
  <si>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</si>
  <si>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</si>
  <si>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</si>
  <si>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</si>
  <si>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</si>
  <si>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</si>
  <si>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</si>
  <si>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</si>
  <si>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</si>
  <si>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</si>
  <si>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</si>
  <si>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</si>
  <si>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</si>
  <si>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</si>
  <si>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</si>
  <si>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</si>
  <si>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</si>
  <si>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</si>
  <si>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</si>
  <si>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</si>
  <si>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</si>
  <si>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</si>
  <si>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</si>
  <si>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</si>
  <si>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</si>
  <si>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</si>
  <si>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</si>
  <si>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</si>
  <si>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</si>
  <si>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</si>
  <si>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</si>
  <si>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</si>
  <si>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</si>
  <si>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</si>
  <si>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</si>
  <si>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</si>
  <si>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</si>
  <si>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</si>
  <si>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</si>
  <si>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</si>
  <si>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</si>
  <si>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</si>
  <si>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</si>
  <si>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</si>
  <si>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</si>
  <si>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</si>
  <si>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</si>
  <si>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</si>
  <si>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</si>
  <si>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</si>
  <si>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</si>
  <si>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</si>
  <si>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</si>
  <si>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</si>
  <si>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</si>
  <si>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</si>
  <si>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</si>
  <si>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</si>
  <si>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</si>
  <si>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</si>
  <si>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</si>
  <si>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</si>
  <si>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</si>
  <si>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</si>
  <si>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</si>
  <si>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</si>
  <si>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</si>
  <si>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</si>
  <si>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</si>
  <si>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</si>
  <si>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</si>
  <si>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</si>
  <si>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</si>
  <si>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</si>
  <si>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</si>
  <si>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</si>
  <si>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</si>
  <si>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</si>
  <si>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</si>
  <si>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</si>
  <si>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</si>
  <si>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</si>
  <si>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</si>
  <si>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</si>
  <si>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</si>
  <si>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</si>
  <si>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</si>
  <si>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</si>
  <si>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</si>
  <si>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</si>
  <si>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</si>
  <si>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</si>
  <si>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</si>
  <si>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</si>
  <si>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</si>
  <si>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</si>
  <si>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</si>
  <si>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</si>
  <si>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</si>
  <si>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</si>
  <si>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</si>
  <si>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</si>
  <si>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</si>
  <si>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</si>
  <si>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</si>
  <si>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</si>
  <si>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</si>
  <si>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</si>
  <si>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</si>
  <si>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</si>
  <si>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</si>
  <si>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</si>
  <si>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</si>
  <si>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</si>
  <si>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</si>
  <si>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</si>
  <si>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</si>
  <si>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</si>
  <si>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</si>
  <si>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</si>
  <si>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</si>
  <si>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</si>
  <si>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</si>
  <si>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</si>
  <si>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</si>
  <si>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</si>
  <si>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</si>
  <si>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</si>
  <si>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</si>
  <si>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</si>
  <si>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</si>
  <si>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</si>
  <si>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</si>
  <si>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</si>
  <si>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</si>
  <si>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</si>
  <si>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</si>
  <si>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</si>
  <si>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</si>
  <si>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</si>
  <si>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</si>
  <si>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</si>
  <si>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</si>
  <si>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</si>
  <si>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</si>
  <si>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</si>
  <si>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</si>
  <si>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</si>
  <si>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</si>
  <si>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</si>
  <si>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</si>
  <si>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</si>
  <si>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</si>
  <si>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</si>
  <si>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</si>
  <si>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</si>
  <si>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</si>
  <si>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</si>
  <si>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</si>
  <si>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</si>
  <si>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</si>
  <si>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</si>
  <si>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</si>
  <si>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</si>
  <si>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</si>
  <si>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</si>
  <si>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</si>
  <si>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</si>
  <si>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</si>
  <si>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</si>
  <si>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</si>
  <si>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</si>
  <si>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</si>
  <si>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</si>
  <si>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</si>
  <si>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</si>
  <si>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</si>
  <si>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</si>
  <si>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</si>
  <si>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</si>
  <si>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</si>
  <si>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</si>
  <si>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</si>
  <si>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</si>
  <si>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</si>
  <si>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</si>
  <si>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</si>
  <si>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</si>
  <si>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</si>
  <si>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</si>
  <si>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</si>
  <si>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</si>
  <si>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</si>
  <si>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</si>
  <si>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</si>
  <si>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</si>
  <si>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</si>
  <si>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</si>
  <si>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</si>
  <si>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</si>
  <si>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</si>
  <si>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</si>
  <si>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</si>
  <si>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</si>
  <si>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</si>
  <si>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</si>
  <si>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</si>
  <si>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</si>
  <si>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</si>
  <si>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</si>
  <si>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</si>
  <si>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</si>
  <si>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</si>
  <si>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</si>
  <si>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</si>
  <si>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</si>
  <si>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</si>
  <si>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</si>
  <si>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</si>
  <si>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</si>
  <si>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</si>
  <si>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</si>
  <si>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</si>
  <si>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</si>
  <si>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</si>
  <si>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</si>
  <si>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</si>
  <si>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</si>
  <si>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</si>
  <si>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</si>
  <si>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</si>
  <si>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</si>
  <si>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</si>
  <si>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</si>
  <si>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</si>
  <si>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</si>
  <si>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</si>
  <si>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</si>
  <si>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</si>
  <si>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</si>
  <si>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</si>
  <si>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</si>
  <si>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</si>
  <si>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</si>
  <si>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</si>
  <si>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</si>
  <si>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</si>
  <si>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</si>
  <si>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</si>
  <si>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</si>
  <si>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</si>
  <si>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</si>
  <si>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</si>
  <si>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</si>
  <si>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</si>
  <si>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</si>
  <si>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</si>
  <si>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</si>
  <si>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</si>
  <si>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</si>
  <si>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</si>
  <si>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</si>
  <si>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</si>
  <si>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</si>
  <si>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</si>
  <si>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</si>
  <si>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</si>
  <si>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</si>
  <si>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</si>
  <si>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</si>
  <si>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</si>
  <si>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</si>
  <si>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</si>
  <si>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</si>
  <si>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</si>
  <si>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</si>
  <si>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</si>
  <si>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</si>
  <si>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</si>
  <si>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</si>
  <si>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</si>
  <si>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</si>
  <si>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</si>
  <si>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</si>
  <si>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</si>
  <si>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</si>
  <si>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</si>
  <si>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</si>
  <si>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</si>
  <si>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</si>
  <si>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</si>
  <si>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</si>
  <si>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</si>
  <si>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</si>
  <si>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</si>
  <si>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</si>
  <si>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</si>
  <si>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</si>
  <si>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</si>
  <si>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</si>
  <si>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</si>
  <si>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</si>
  <si>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</si>
  <si>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</si>
  <si>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</si>
  <si>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</si>
  <si>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</si>
  <si>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</si>
  <si>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</si>
  <si>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</si>
  <si>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</si>
  <si>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</si>
  <si>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</si>
  <si>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</si>
  <si>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</si>
  <si>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</si>
  <si>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</si>
  <si>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</si>
  <si>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</si>
  <si>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</si>
  <si>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</si>
  <si>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</si>
  <si>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</si>
  <si>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</si>
  <si>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</si>
  <si>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</si>
  <si>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</si>
  <si>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</si>
  <si>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</si>
  <si>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</si>
  <si>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</si>
  <si>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</si>
  <si>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</si>
  <si>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</si>
  <si>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</si>
  <si>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</si>
  <si>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</si>
  <si>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</si>
  <si>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</si>
  <si>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</si>
  <si>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</si>
  <si>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</si>
  <si>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</si>
  <si>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</si>
  <si>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</si>
  <si>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</si>
  <si>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</si>
  <si>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</si>
  <si>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</si>
  <si>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</si>
  <si>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</si>
  <si>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</si>
  <si>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</si>
  <si>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</si>
  <si>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</si>
  <si>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</si>
  <si>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</si>
  <si>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</si>
  <si>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</si>
  <si>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</si>
  <si>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</si>
  <si>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</si>
  <si>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</si>
  <si>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</si>
  <si>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</si>
  <si>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</si>
  <si>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</si>
  <si>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</si>
  <si>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</si>
  <si>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</si>
  <si>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</si>
  <si>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</si>
  <si>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</si>
  <si>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</si>
  <si>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</si>
  <si>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</si>
  <si>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</si>
  <si>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</si>
  <si>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</si>
  <si>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</si>
  <si>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</si>
  <si>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</si>
  <si>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</si>
  <si>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</si>
  <si>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</si>
  <si>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</si>
  <si>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</si>
  <si>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</si>
  <si>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</si>
  <si>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</si>
  <si>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</si>
  <si>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</si>
  <si>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</si>
  <si>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</si>
  <si>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</si>
  <si>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</si>
  <si>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</si>
  <si>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</si>
  <si>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</si>
  <si>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</si>
  <si>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</si>
  <si>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</si>
  <si>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</si>
  <si>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</si>
  <si>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</si>
  <si>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</si>
  <si>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</si>
  <si>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</si>
  <si>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</si>
  <si>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</si>
  <si>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</si>
  <si>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</si>
  <si>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</si>
  <si>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</si>
  <si>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</si>
  <si>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</si>
  <si>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</si>
  <si>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</si>
  <si>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</si>
  <si>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</si>
  <si>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</si>
  <si>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</si>
  <si>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</si>
  <si>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</si>
  <si>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</si>
  <si>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</si>
  <si>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</si>
  <si>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</si>
  <si>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</si>
  <si>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</si>
  <si>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</si>
  <si>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</si>
  <si>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</si>
  <si>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</si>
  <si>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</si>
  <si>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</si>
  <si>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</si>
  <si>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</si>
  <si>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</si>
  <si>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</si>
  <si>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</si>
  <si>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</si>
  <si>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</si>
  <si>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</si>
  <si>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</si>
  <si>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</si>
  <si>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</si>
  <si>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</si>
  <si>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</si>
  <si>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</si>
  <si>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</si>
  <si>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</si>
  <si>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</si>
  <si>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</si>
  <si>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</si>
  <si>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</si>
  <si>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</si>
  <si>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</si>
  <si>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</si>
  <si>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</si>
  <si>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</si>
  <si>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</si>
  <si>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</si>
  <si>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</si>
  <si>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</si>
  <si>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</si>
  <si>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</si>
  <si>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</si>
  <si>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</si>
  <si>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</si>
  <si>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</si>
  <si>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</si>
  <si>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</si>
  <si>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</si>
  <si>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</si>
  <si>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</si>
  <si>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</si>
  <si>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</si>
  <si>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</si>
  <si>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</si>
  <si>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</si>
  <si>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</si>
  <si>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</si>
  <si>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</si>
  <si>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</si>
  <si>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</si>
  <si>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</si>
  <si>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</si>
  <si>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</si>
  <si>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</si>
  <si>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</si>
  <si>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</si>
  <si>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</si>
  <si>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</si>
  <si>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</si>
  <si>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</si>
  <si>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</si>
  <si>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</si>
  <si>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</si>
  <si>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</si>
  <si>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</si>
  <si>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</si>
  <si>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</si>
  <si>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</si>
  <si>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</si>
  <si>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</si>
  <si>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</si>
  <si>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</si>
  <si>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</si>
  <si>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</si>
  <si>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</si>
  <si>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</si>
  <si>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</si>
  <si>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</si>
  <si>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</si>
  <si>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</si>
  <si>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</si>
  <si>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</si>
  <si>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</si>
  <si>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</si>
  <si>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</si>
  <si>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</si>
  <si>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</si>
  <si>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</si>
  <si>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</si>
  <si>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</si>
  <si>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</si>
  <si>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</si>
  <si>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</si>
  <si>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</si>
  <si>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</si>
  <si>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</si>
  <si>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</si>
  <si>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</si>
  <si>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</si>
  <si>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</si>
  <si>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</si>
  <si>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</si>
  <si>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</si>
  <si>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</si>
  <si>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</si>
  <si>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</si>
  <si>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</si>
  <si>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</si>
  <si>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</si>
  <si>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</si>
  <si>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</si>
  <si>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</si>
  <si>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</si>
  <si>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</si>
  <si>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</si>
  <si>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</si>
  <si>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</si>
  <si>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</si>
  <si>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</si>
  <si>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</si>
  <si>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</si>
  <si>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</si>
  <si>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</si>
  <si>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</si>
  <si>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</si>
  <si>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</si>
  <si>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</si>
  <si>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</si>
  <si>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</si>
  <si>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</si>
  <si>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</si>
  <si>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</si>
  <si>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</si>
  <si>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</si>
  <si>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</si>
  <si>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</si>
  <si>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</si>
  <si>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</si>
  <si>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</si>
  <si>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</si>
  <si>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</si>
  <si>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</si>
  <si>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</si>
  <si>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</si>
  <si>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</si>
  <si>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</si>
  <si>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</si>
  <si>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</si>
  <si>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</si>
  <si>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</si>
  <si>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</si>
  <si>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</si>
  <si>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</si>
  <si>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</si>
  <si>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</si>
  <si>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</si>
  <si>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</si>
  <si>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</si>
  <si>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</si>
  <si>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</si>
  <si>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</si>
  <si>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</si>
  <si>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</si>
  <si>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</si>
  <si>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</si>
  <si>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</si>
  <si>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</si>
  <si>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</si>
  <si>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</si>
  <si>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</si>
  <si>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</si>
  <si>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</si>
  <si>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</si>
  <si>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</si>
  <si>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</si>
  <si>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</si>
  <si>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</si>
  <si>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</si>
  <si>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</si>
  <si>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</si>
  <si>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</si>
  <si>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</si>
  <si>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</si>
  <si>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</si>
  <si>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</si>
  <si>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</si>
  <si>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</si>
  <si>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</si>
  <si>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</si>
  <si>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</si>
  <si>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</si>
  <si>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</si>
  <si>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</si>
  <si>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</si>
  <si>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</si>
  <si>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</si>
  <si>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</si>
  <si>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</si>
  <si>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</si>
  <si>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</si>
  <si>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</si>
  <si>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</si>
  <si>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</si>
  <si>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</si>
  <si>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</si>
  <si>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</si>
  <si>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</si>
  <si>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</si>
  <si>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</si>
  <si>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</si>
  <si>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</si>
  <si>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</si>
  <si>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</si>
  <si>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</si>
  <si>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</si>
  <si>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</si>
  <si>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</si>
  <si>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</si>
  <si>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</si>
  <si>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</si>
  <si>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</si>
  <si>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</si>
  <si>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</si>
  <si>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</si>
  <si>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</si>
  <si>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</si>
  <si>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</si>
  <si>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</si>
  <si>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</si>
  <si>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</si>
  <si>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</si>
  <si>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</si>
  <si>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</si>
  <si>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</si>
  <si>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</si>
  <si>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</si>
  <si>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</si>
  <si>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</si>
  <si>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</si>
  <si>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</si>
  <si>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</si>
  <si>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</si>
  <si>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</si>
  <si>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</si>
  <si>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</si>
  <si>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</si>
  <si>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</si>
  <si>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</si>
  <si>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</si>
  <si>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</si>
  <si>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</si>
  <si>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</si>
  <si>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</si>
  <si>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</si>
  <si>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</si>
  <si>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</si>
  <si>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</si>
  <si>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</si>
  <si>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</si>
  <si>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</si>
  <si>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</si>
  <si>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</si>
  <si>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</si>
  <si>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</si>
  <si>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</si>
  <si>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</si>
  <si>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</si>
  <si>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</si>
  <si>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</si>
  <si>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</si>
  <si>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</si>
  <si>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</si>
  <si>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</si>
  <si>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</si>
  <si>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</si>
  <si>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</si>
  <si>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</si>
  <si>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</si>
  <si>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</si>
  <si>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</si>
  <si>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</si>
  <si>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</si>
  <si>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</si>
  <si>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</si>
  <si>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</si>
  <si>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</si>
  <si>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</si>
  <si>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</si>
  <si>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</si>
  <si>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</si>
  <si>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</si>
  <si>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</si>
  <si>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</si>
  <si>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</si>
  <si>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</si>
  <si>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</si>
  <si>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</si>
  <si>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</si>
  <si>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</si>
  <si>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</si>
  <si>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</si>
  <si>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</si>
  <si>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</si>
  <si>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</si>
  <si>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</si>
  <si>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</si>
  <si>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</si>
  <si>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</si>
  <si>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</si>
  <si>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</si>
  <si>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</si>
  <si>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</si>
  <si>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</si>
  <si>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</si>
  <si>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</si>
  <si>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</si>
  <si>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</si>
  <si>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</si>
  <si>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</si>
  <si>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</si>
  <si>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</si>
  <si>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</si>
  <si>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</si>
  <si>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</si>
  <si>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</si>
  <si>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</si>
  <si>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</si>
  <si>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</si>
  <si>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</si>
  <si>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</si>
  <si>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</si>
  <si>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</si>
  <si>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</si>
  <si>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</si>
  <si>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</si>
  <si>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</si>
  <si>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</si>
  <si>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</si>
  <si>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</si>
  <si>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</si>
  <si>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</si>
  <si>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</si>
  <si>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</si>
  <si>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</si>
  <si>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</si>
  <si>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</si>
  <si>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</si>
  <si>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</si>
  <si>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</si>
  <si>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</si>
  <si>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</si>
  <si>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</si>
  <si>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</si>
  <si>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</si>
  <si>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</si>
  <si>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</si>
  <si>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</si>
  <si>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</si>
  <si>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</si>
  <si>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</si>
  <si>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</si>
  <si>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</si>
  <si>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</si>
  <si>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</si>
  <si>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</si>
  <si>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</si>
  <si>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</si>
  <si>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</si>
  <si>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</si>
  <si>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</si>
  <si>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</si>
  <si>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</si>
  <si>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</si>
  <si>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</si>
  <si>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</si>
  <si>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</si>
  <si>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</si>
  <si>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</si>
  <si>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</si>
  <si>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</si>
  <si>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</si>
  <si>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</si>
  <si>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</si>
  <si>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</si>
  <si>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</si>
  <si>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</si>
  <si>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</si>
  <si>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</si>
  <si>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</si>
  <si>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</si>
  <si>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</si>
  <si>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</si>
  <si>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</si>
  <si>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</si>
  <si>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</si>
  <si>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</si>
  <si>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</si>
  <si>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</si>
  <si>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</si>
  <si>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</si>
  <si>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</si>
  <si>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</si>
  <si>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</si>
  <si>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</si>
  <si>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</si>
  <si>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</si>
  <si>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</si>
  <si>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</si>
  <si>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</si>
  <si>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</si>
  <si>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</si>
  <si>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</si>
  <si>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</si>
  <si>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</si>
  <si>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</si>
  <si>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</si>
  <si>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</si>
  <si>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</si>
  <si>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</si>
  <si>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</si>
  <si>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</si>
  <si>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</si>
  <si>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</si>
  <si>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</si>
  <si>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</si>
  <si>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</si>
  <si>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</si>
  <si>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</si>
  <si>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</si>
  <si>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</si>
  <si>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</si>
  <si>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</si>
  <si>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</si>
  <si>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</si>
  <si>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</si>
  <si>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</si>
  <si>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</si>
  <si>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</si>
  <si>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</si>
  <si>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</si>
  <si>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</si>
  <si>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</si>
  <si>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</si>
  <si>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</si>
  <si>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</si>
  <si>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</si>
  <si>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</si>
  <si>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</si>
  <si>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</si>
  <si>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</si>
  <si>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</si>
  <si>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</si>
  <si>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</si>
  <si>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</si>
  <si>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</si>
  <si>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</si>
  <si>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</si>
  <si>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</si>
  <si>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</si>
  <si>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</si>
  <si>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</si>
  <si>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</si>
  <si>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</si>
  <si>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</si>
  <si>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</si>
  <si>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</si>
  <si>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</si>
  <si>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</si>
  <si>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</si>
  <si>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</si>
  <si>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</si>
  <si>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</si>
  <si>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</si>
  <si>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</si>
  <si>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</si>
  <si>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</si>
  <si>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</si>
  <si>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</si>
  <si>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</si>
  <si>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</si>
  <si>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</si>
  <si>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</si>
  <si>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</si>
  <si>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</si>
  <si>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</si>
  <si>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</si>
  <si>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</si>
  <si>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</si>
  <si>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</si>
  <si>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</si>
  <si>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</si>
  <si>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</si>
  <si>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</si>
  <si>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</si>
  <si>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</si>
  <si>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</si>
  <si>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</si>
  <si>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</si>
  <si>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</si>
  <si>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</si>
  <si>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</si>
  <si>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</si>
  <si>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</si>
  <si>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</si>
  <si>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</si>
  <si>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</si>
  <si>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</si>
  <si>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</si>
  <si>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</si>
  <si>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</si>
  <si>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</si>
  <si>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</si>
  <si>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</si>
  <si>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</si>
  <si>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</si>
  <si>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</si>
  <si>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</si>
  <si>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</si>
  <si>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</si>
  <si>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</si>
  <si>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</si>
  <si>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</si>
  <si>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</si>
  <si>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</si>
  <si>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</si>
  <si>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</si>
  <si>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</si>
  <si>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</si>
  <si>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</si>
  <si>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</si>
  <si>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</si>
  <si>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</si>
  <si>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</si>
  <si>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</si>
  <si>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</si>
  <si>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</si>
  <si>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</si>
  <si>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</si>
  <si>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</si>
  <si>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</si>
  <si>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</si>
  <si>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</si>
  <si>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</si>
  <si>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</si>
  <si>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</si>
  <si>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</si>
  <si>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</si>
  <si>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</si>
  <si>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</si>
  <si>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</si>
  <si>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</si>
  <si>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</si>
  <si>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</si>
  <si>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</si>
  <si>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</si>
  <si>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</si>
  <si>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</si>
  <si>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</si>
  <si>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</si>
  <si>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</si>
  <si>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</si>
  <si>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</si>
  <si>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</si>
  <si>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</si>
  <si>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</si>
  <si>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</si>
  <si>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</si>
  <si>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</si>
  <si>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</si>
  <si>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</si>
  <si>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</si>
  <si>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</si>
  <si>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</si>
  <si>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</si>
  <si>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</si>
  <si>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</si>
  <si>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</si>
  <si>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</si>
  <si>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</si>
  <si>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</si>
  <si>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</si>
  <si>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</si>
  <si>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</si>
  <si>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</si>
  <si>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</si>
  <si>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</si>
  <si>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</si>
  <si>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</si>
  <si>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</si>
  <si>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</si>
  <si>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</si>
  <si>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</si>
  <si>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</si>
  <si>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</si>
  <si>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</si>
  <si>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</si>
  <si>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</si>
  <si>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</si>
  <si>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</si>
  <si>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</si>
  <si>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</si>
  <si>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</si>
  <si>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</si>
  <si>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</si>
  <si>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</si>
  <si>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</si>
  <si>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</si>
  <si>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</si>
  <si>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</si>
  <si>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</si>
  <si>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</si>
  <si>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</si>
  <si>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</si>
  <si>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</si>
  <si>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</si>
  <si>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</si>
  <si>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</si>
  <si>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</si>
  <si>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</si>
  <si>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</si>
  <si>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</si>
  <si>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</si>
  <si>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</si>
  <si>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</si>
  <si>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</si>
  <si>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</si>
  <si>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</si>
  <si>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</si>
  <si>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</si>
  <si>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</si>
  <si>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</si>
  <si>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</si>
  <si>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</si>
  <si>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</si>
  <si>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</si>
  <si>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</si>
  <si>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</si>
  <si>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</si>
  <si>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</si>
  <si>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</si>
  <si>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</si>
  <si>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</si>
  <si>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</si>
  <si>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</si>
  <si>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</si>
  <si>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</si>
  <si>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</si>
  <si>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</si>
  <si>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</si>
  <si>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</si>
  <si>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</si>
  <si>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</si>
  <si>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</si>
  <si>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</si>
  <si>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</si>
  <si>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</si>
  <si>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</si>
  <si>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</si>
  <si>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</si>
  <si>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</si>
  <si>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</si>
  <si>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</si>
  <si>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</si>
  <si>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</si>
  <si>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</si>
  <si>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</si>
  <si>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</si>
  <si>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</si>
  <si>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</si>
  <si>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</si>
  <si>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</si>
  <si>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</si>
  <si>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</si>
  <si>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</si>
  <si>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</si>
  <si>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</si>
  <si>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</si>
  <si>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</si>
  <si>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</si>
  <si>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</si>
  <si>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</si>
  <si>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</si>
  <si>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</si>
  <si>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</si>
  <si>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</si>
  <si>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</si>
  <si>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</si>
  <si>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</si>
  <si>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</si>
  <si>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</si>
  <si>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</si>
  <si>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</si>
  <si>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</si>
  <si>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</si>
  <si>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</si>
  <si>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</si>
  <si>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</si>
  <si>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</si>
  <si>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</si>
  <si>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</si>
  <si>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</si>
  <si>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</si>
  <si>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</si>
  <si>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</si>
  <si>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</si>
  <si>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</si>
  <si>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</si>
  <si>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</si>
  <si>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</si>
  <si>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</si>
  <si>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</si>
  <si>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</si>
  <si>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</si>
  <si>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</si>
  <si>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</si>
  <si>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</si>
  <si>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</si>
  <si>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</si>
  <si>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</si>
  <si>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</si>
  <si>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</si>
  <si>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</si>
  <si>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</si>
  <si>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</si>
  <si>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</si>
  <si>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</si>
  <si>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</si>
  <si>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</si>
  <si>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</si>
  <si>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</si>
  <si>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</si>
  <si>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</si>
  <si>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</si>
  <si>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</si>
  <si>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</si>
  <si>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</si>
  <si>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</si>
  <si>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</si>
  <si>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</si>
  <si>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</si>
  <si>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</si>
  <si>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</si>
  <si>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</si>
  <si>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</si>
  <si>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</si>
  <si>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</si>
  <si>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</si>
  <si>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</si>
  <si>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</si>
  <si>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</si>
  <si>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</si>
  <si>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</si>
  <si>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</si>
  <si>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</si>
  <si>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</si>
  <si>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</si>
  <si>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</si>
  <si>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</si>
  <si>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</si>
  <si>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</si>
  <si>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</si>
  <si>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</si>
  <si>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</si>
  <si>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</si>
  <si>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</si>
  <si>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</si>
  <si>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</si>
  <si>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</si>
  <si>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</si>
  <si>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</si>
  <si>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</si>
  <si>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</si>
  <si>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</si>
  <si>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</si>
  <si>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</si>
  <si>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</si>
  <si>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</si>
  <si>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</si>
  <si>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</si>
  <si>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</si>
  <si>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</si>
  <si>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</si>
  <si>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</si>
  <si>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</si>
  <si>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</si>
  <si>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</si>
  <si>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</si>
  <si>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</si>
  <si>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</si>
  <si>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</si>
  <si>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</si>
  <si>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</si>
  <si>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</si>
  <si>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</si>
  <si>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</si>
  <si>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</si>
  <si>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</si>
  <si>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</si>
  <si>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</si>
  <si>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</si>
  <si>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</si>
  <si>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</si>
  <si>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</si>
  <si>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</si>
  <si>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</si>
  <si>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</si>
  <si>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</si>
  <si>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</si>
  <si>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</si>
  <si>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</si>
  <si>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</si>
  <si>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</si>
  <si>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</si>
  <si>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</si>
  <si>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</si>
  <si>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</si>
  <si>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</si>
  <si>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</si>
  <si>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</si>
  <si>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</si>
  <si>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</si>
  <si>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</si>
  <si>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</si>
  <si>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</si>
  <si>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</si>
  <si>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</si>
  <si>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</si>
  <si>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</si>
  <si>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</si>
  <si>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</si>
  <si>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</si>
  <si>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</si>
  <si>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</si>
  <si>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</si>
  <si>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</si>
  <si>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</si>
  <si>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</si>
  <si>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</si>
  <si>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</si>
  <si>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</si>
  <si>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</si>
  <si>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</si>
  <si>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</si>
  <si>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</si>
  <si>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</si>
  <si>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</si>
  <si>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</si>
  <si>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</si>
  <si>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</si>
  <si>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</si>
  <si>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</si>
  <si>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</si>
  <si>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</si>
  <si>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</si>
  <si>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</si>
  <si>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</si>
  <si>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</si>
  <si>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</si>
  <si>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</si>
  <si>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</si>
  <si>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</si>
  <si>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</si>
  <si>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</si>
  <si>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</si>
  <si>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</si>
  <si>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</si>
  <si>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</si>
  <si>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</si>
  <si>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</si>
  <si>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</si>
  <si>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</si>
  <si>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</si>
  <si>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</si>
  <si>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</si>
  <si>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</si>
  <si>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</si>
  <si>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</si>
  <si>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</si>
  <si>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</si>
  <si>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</si>
  <si>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</si>
  <si>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</si>
  <si>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</si>
  <si>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</si>
  <si>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</si>
  <si>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</si>
  <si>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</si>
  <si>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</si>
  <si>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</si>
  <si>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</si>
  <si>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</si>
  <si>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</si>
  <si>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</si>
  <si>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</si>
  <si>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</si>
  <si>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</si>
  <si>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</si>
  <si>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</si>
  <si>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</si>
  <si>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</si>
  <si>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</si>
  <si>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</si>
  <si>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</si>
  <si>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</si>
  <si>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</si>
  <si>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</si>
  <si>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</si>
  <si>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</si>
  <si>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</si>
  <si>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</si>
  <si>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</si>
  <si>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</si>
  <si>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</si>
  <si>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</si>
  <si>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</si>
  <si>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</si>
  <si>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</si>
  <si>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</si>
  <si>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</si>
  <si>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</si>
  <si>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</si>
  <si>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</si>
  <si>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</si>
  <si>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</si>
  <si>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</si>
  <si>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</si>
  <si>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</si>
  <si>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</si>
  <si>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</si>
  <si>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</si>
  <si>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</si>
  <si>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</si>
  <si>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</si>
  <si>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</si>
  <si>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</si>
  <si>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</si>
  <si>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</si>
  <si>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</si>
  <si>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</si>
  <si>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</si>
  <si>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</si>
  <si>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</si>
  <si>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</si>
  <si>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</si>
  <si>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</si>
  <si>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</si>
  <si>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</si>
  <si>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</si>
  <si>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</si>
  <si>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</si>
  <si>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</si>
  <si>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</si>
  <si>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</si>
  <si>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</si>
  <si>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</si>
  <si>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</si>
  <si>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</si>
  <si>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</si>
  <si>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</si>
  <si>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</si>
  <si>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</si>
  <si>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</si>
  <si>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</si>
  <si>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</si>
  <si>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</si>
  <si>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</si>
  <si>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</si>
  <si>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</si>
  <si>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</si>
  <si>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</si>
  <si>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</si>
  <si>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</si>
  <si>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</si>
  <si>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</si>
  <si>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</si>
  <si>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</si>
  <si>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</si>
  <si>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</si>
  <si>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</si>
  <si>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</si>
  <si>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</si>
  <si>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</si>
  <si>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</si>
  <si>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</si>
  <si>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</si>
  <si>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</si>
  <si>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</si>
  <si>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</si>
  <si>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</si>
  <si>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</si>
  <si>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</si>
  <si>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</si>
  <si>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</si>
  <si>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</si>
  <si>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</si>
  <si>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</si>
  <si>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</si>
  <si>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</si>
  <si>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</si>
  <si>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</si>
  <si>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</si>
  <si>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</si>
  <si>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</si>
  <si>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</si>
  <si>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</si>
  <si>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</si>
  <si>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</si>
  <si>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</si>
  <si>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</si>
  <si>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</si>
  <si>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</si>
  <si>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</si>
  <si>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</si>
  <si>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</si>
  <si>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</si>
  <si>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</si>
  <si>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</si>
  <si>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</si>
  <si>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</si>
  <si>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</si>
  <si>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</si>
  <si>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</si>
  <si>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</si>
  <si>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</si>
  <si>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</si>
  <si>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</si>
  <si>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</si>
  <si>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</si>
  <si>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</si>
  <si>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</si>
  <si>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</si>
  <si>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</si>
  <si>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</si>
  <si>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</si>
  <si>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</si>
  <si>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</si>
  <si>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</si>
  <si>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</si>
  <si>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</si>
  <si>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</si>
  <si>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</si>
  <si>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</si>
  <si>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</si>
  <si>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</si>
  <si>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</si>
  <si>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</si>
  <si>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</si>
  <si>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</si>
  <si>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</si>
  <si>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</si>
  <si>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</si>
  <si>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</si>
  <si>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</si>
  <si>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</si>
  <si>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</si>
  <si>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</si>
  <si>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</si>
  <si>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</si>
  <si>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</si>
  <si>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</si>
  <si>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</si>
  <si>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</si>
  <si>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</si>
  <si>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</si>
  <si>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</si>
  <si>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</si>
  <si>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</si>
  <si>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</si>
  <si>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</si>
  <si>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</si>
  <si>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</si>
  <si>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</si>
  <si>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</si>
  <si>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</si>
  <si>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</si>
  <si>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</si>
  <si>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</si>
  <si>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</si>
  <si>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</si>
  <si>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</si>
  <si>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</si>
  <si>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</si>
  <si>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</si>
  <si>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</si>
  <si>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</si>
  <si>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</si>
  <si>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</si>
  <si>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</si>
  <si>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</si>
  <si>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</si>
  <si>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</si>
  <si>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</si>
  <si>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</si>
  <si>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</si>
  <si>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</si>
  <si>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</si>
  <si>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</si>
  <si>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</si>
  <si>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</si>
  <si>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</si>
  <si>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</si>
  <si>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</si>
  <si>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</si>
  <si>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</si>
  <si>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</si>
  <si>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</si>
  <si>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</si>
  <si>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</si>
  <si>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</si>
  <si>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</si>
  <si>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</si>
  <si>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</si>
  <si>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</si>
  <si>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</si>
  <si>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</si>
  <si>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</si>
  <si>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</si>
  <si>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</si>
  <si>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</si>
  <si>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</si>
  <si>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</si>
  <si>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</si>
  <si>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</si>
  <si>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</si>
  <si>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</si>
  <si>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</si>
  <si>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</si>
  <si>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</si>
  <si>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</si>
  <si>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</si>
  <si>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</si>
  <si>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</si>
  <si>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</si>
  <si>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</si>
  <si>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</si>
  <si>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</si>
  <si>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</si>
  <si>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</si>
  <si>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</si>
  <si>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</si>
  <si>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</si>
  <si>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</si>
  <si>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</si>
  <si>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</si>
  <si>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</si>
  <si>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</si>
  <si>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</si>
  <si>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</si>
  <si>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</si>
  <si>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</si>
  <si>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</si>
  <si>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</si>
  <si>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</si>
  <si>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</si>
  <si>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</si>
  <si>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</si>
  <si>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</si>
  <si>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</si>
  <si>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</si>
  <si>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</si>
  <si>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</si>
  <si>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</si>
  <si>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</si>
  <si>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</si>
  <si>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</si>
  <si>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</si>
  <si>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</si>
  <si>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</si>
  <si>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</si>
  <si>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</si>
  <si>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</si>
  <si>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</si>
  <si>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</si>
  <si>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</si>
  <si>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</si>
  <si>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</si>
  <si>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</si>
  <si>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</si>
  <si>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</si>
  <si>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</si>
  <si>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</si>
  <si>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</si>
  <si>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</si>
  <si>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</si>
  <si>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</si>
  <si>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</si>
  <si>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</si>
  <si>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</si>
  <si>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</si>
  <si>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</si>
  <si>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</si>
  <si>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</si>
  <si>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</si>
  <si>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</si>
  <si>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</si>
  <si>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</si>
  <si>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</si>
  <si>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</si>
  <si>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</si>
  <si>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</si>
  <si>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</si>
  <si>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</si>
  <si>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</si>
  <si>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</si>
  <si>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</si>
  <si>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</si>
  <si>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</si>
  <si>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</si>
  <si>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</si>
  <si>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</si>
  <si>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</si>
  <si>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</si>
  <si>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</si>
  <si>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</si>
  <si>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</si>
  <si>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</si>
  <si>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</si>
  <si>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</si>
  <si>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</si>
  <si>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</si>
  <si>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</si>
  <si>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</si>
  <si>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</si>
  <si>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</si>
  <si>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</si>
  <si>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</si>
  <si>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</si>
  <si>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</si>
  <si>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</si>
  <si>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</si>
  <si>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</si>
  <si>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</si>
  <si>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</si>
  <si>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</si>
  <si>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</si>
  <si>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</si>
  <si>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</si>
  <si>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</si>
  <si>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</si>
  <si>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</si>
  <si>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</si>
  <si>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</si>
  <si>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</si>
  <si>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</si>
  <si>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</si>
  <si>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</si>
  <si>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</si>
  <si>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</si>
  <si>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</si>
  <si>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</si>
  <si>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</si>
  <si>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</si>
  <si>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</si>
  <si>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</si>
  <si>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</si>
  <si>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</si>
  <si>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</si>
  <si>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</si>
  <si>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</si>
  <si>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</si>
  <si>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</si>
  <si>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</si>
  <si>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</si>
  <si>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</si>
  <si>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</si>
  <si>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</si>
  <si>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</si>
  <si>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</si>
  <si>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</si>
  <si>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</si>
  <si>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</si>
  <si>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</si>
  <si>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</si>
  <si>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</si>
  <si>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</si>
  <si>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</si>
  <si>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</si>
  <si>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</si>
  <si>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</si>
  <si>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</si>
  <si>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</si>
  <si>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</si>
  <si>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</si>
  <si>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</si>
  <si>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</si>
  <si>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</si>
  <si>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</si>
  <si>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</si>
  <si>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</si>
  <si>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</si>
  <si>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</si>
  <si>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</si>
  <si>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</si>
  <si>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</si>
  <si>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</si>
  <si>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</si>
  <si>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</si>
  <si>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</si>
  <si>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</si>
  <si>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</si>
  <si>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</si>
  <si>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</si>
  <si>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</si>
  <si>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</si>
  <si>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</si>
  <si>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</si>
  <si>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</si>
  <si>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</si>
  <si>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</si>
  <si>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</si>
  <si>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</si>
  <si>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</si>
  <si>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</si>
  <si>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</si>
  <si>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</si>
  <si>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</si>
  <si>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</si>
  <si>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</si>
  <si>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</si>
  <si>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</si>
  <si>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</si>
  <si>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</si>
  <si>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</si>
  <si>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</si>
  <si>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</si>
  <si>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</si>
  <si>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</si>
  <si>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</si>
  <si>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</si>
  <si>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</si>
  <si>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</si>
  <si>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</si>
  <si>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</si>
  <si>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</si>
  <si>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</si>
  <si>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</si>
  <si>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</si>
  <si>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</si>
  <si>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</si>
  <si>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</si>
  <si>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</si>
  <si>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</si>
  <si>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</si>
  <si>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</si>
  <si>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</si>
  <si>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</si>
  <si>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</si>
  <si>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</si>
  <si>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</si>
  <si>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</si>
  <si>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</si>
  <si>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</si>
  <si>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</si>
  <si>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</si>
  <si>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</si>
  <si>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</si>
  <si>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</si>
  <si>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</si>
  <si>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</si>
  <si>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</si>
  <si>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</si>
  <si>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</si>
  <si>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</si>
  <si>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</si>
  <si>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</si>
  <si>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</si>
  <si>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</si>
  <si>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</si>
  <si>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</si>
  <si>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</si>
  <si>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</si>
  <si>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</si>
  <si>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</si>
  <si>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</si>
  <si>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</si>
  <si>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</si>
  <si>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</si>
  <si>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</si>
  <si>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</si>
  <si>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</si>
  <si>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</si>
  <si>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</si>
  <si>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</si>
  <si>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</si>
  <si>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</si>
  <si>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</si>
  <si>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</si>
  <si>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</si>
  <si>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</si>
  <si>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</si>
  <si>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</si>
  <si>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</si>
  <si>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</si>
  <si>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</si>
  <si>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</si>
  <si>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</si>
  <si>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</si>
  <si>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</si>
  <si>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</si>
  <si>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</si>
  <si>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</si>
  <si>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</si>
  <si>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</si>
  <si>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</si>
  <si>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</si>
  <si>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</si>
  <si>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</si>
  <si>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</si>
  <si>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</si>
  <si>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</si>
  <si>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</si>
  <si>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</si>
  <si>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</si>
  <si>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</si>
  <si>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</si>
  <si>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</si>
  <si>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</si>
  <si>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</si>
  <si>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</si>
  <si>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</si>
  <si>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</si>
  <si>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</si>
  <si>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</si>
  <si>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</si>
  <si>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</si>
  <si>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</si>
  <si>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</si>
  <si>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</si>
  <si>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</si>
  <si>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</si>
  <si>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</si>
  <si>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</si>
  <si>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</si>
  <si>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</si>
  <si>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</si>
  <si>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</si>
  <si>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</si>
  <si>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</si>
  <si>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</si>
  <si>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</si>
  <si>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</si>
  <si>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</si>
  <si>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</si>
  <si>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</si>
  <si>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</si>
  <si>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</si>
  <si>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</si>
  <si>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</si>
  <si>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</si>
  <si>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</si>
  <si>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</si>
  <si>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</si>
  <si>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</si>
  <si>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</si>
  <si>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</si>
  <si>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</si>
  <si>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</si>
  <si>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</si>
  <si>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</si>
  <si>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</si>
  <si>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</si>
  <si>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</si>
  <si>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</si>
  <si>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</si>
  <si>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</si>
  <si>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</si>
  <si>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</si>
  <si>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</si>
  <si>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</si>
  <si>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</si>
  <si>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</si>
  <si>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</si>
  <si>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</si>
  <si>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</si>
  <si>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</si>
  <si>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</si>
  <si>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</si>
  <si>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</si>
  <si>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</si>
  <si>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</si>
  <si>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</si>
  <si>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</si>
  <si>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</si>
  <si>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</si>
  <si>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</si>
  <si>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</si>
  <si>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</si>
  <si>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</si>
  <si>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</si>
  <si>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</si>
  <si>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</si>
  <si>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</si>
  <si>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</si>
  <si>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</si>
  <si>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</si>
  <si>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</si>
  <si>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</si>
  <si>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</si>
  <si>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</si>
  <si>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</si>
  <si>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</si>
  <si>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</si>
  <si>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</si>
  <si>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</si>
  <si>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</si>
  <si>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</si>
  <si>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</si>
  <si>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</si>
  <si>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</si>
  <si>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</si>
  <si>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</si>
  <si>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</si>
  <si>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</si>
  <si>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</si>
  <si>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</si>
  <si>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</si>
  <si>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</si>
  <si>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</si>
  <si>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</si>
  <si>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</si>
  <si>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</si>
  <si>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</si>
  <si>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</si>
  <si>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</si>
  <si>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</si>
  <si>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</si>
  <si>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</si>
  <si>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</si>
  <si>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</si>
  <si>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</si>
  <si>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</si>
  <si>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</si>
  <si>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</si>
  <si>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</si>
  <si>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</si>
  <si>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</si>
  <si>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</si>
  <si>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</si>
  <si>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</si>
  <si>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</si>
  <si>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</si>
  <si>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</si>
  <si>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</si>
  <si>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</si>
  <si>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</si>
  <si>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</si>
  <si>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</si>
  <si>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</si>
  <si>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</si>
  <si>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</si>
  <si>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</si>
  <si>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</si>
  <si>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</si>
  <si>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</si>
  <si>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</si>
  <si>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</si>
  <si>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</si>
  <si>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</si>
  <si>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</si>
  <si>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</si>
  <si>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</si>
  <si>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</si>
  <si>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</si>
  <si>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</si>
  <si>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</si>
  <si>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</si>
  <si>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</si>
  <si>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</si>
  <si>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</si>
  <si>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</si>
  <si>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</si>
  <si>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</si>
  <si>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</si>
  <si>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</si>
  <si>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</si>
  <si>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</si>
  <si>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</si>
  <si>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</si>
  <si>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</si>
  <si>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</si>
  <si>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</si>
  <si>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</si>
  <si>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</si>
  <si>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</si>
  <si>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</si>
  <si>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</si>
  <si>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</si>
  <si>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</si>
  <si>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</si>
  <si>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</si>
  <si>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</si>
  <si>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</si>
  <si>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</si>
  <si>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</si>
  <si>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</si>
  <si>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</si>
  <si>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</si>
  <si>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</si>
  <si>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</si>
  <si>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</si>
  <si>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</si>
  <si>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</si>
  <si>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</si>
  <si>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</si>
  <si>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</si>
  <si>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</si>
  <si>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</si>
  <si>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</si>
  <si>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</si>
  <si>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</si>
  <si>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</si>
  <si>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</si>
  <si>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</si>
  <si>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</si>
  <si>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</si>
  <si>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</si>
  <si>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</si>
  <si>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</si>
  <si>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</si>
  <si>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</si>
  <si>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</si>
  <si>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</si>
  <si>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</si>
  <si>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</si>
  <si>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</si>
  <si>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</si>
  <si>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</si>
  <si>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</si>
  <si>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</si>
  <si>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</si>
  <si>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</si>
  <si>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</si>
  <si>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</si>
  <si>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</si>
  <si>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</si>
  <si>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</si>
  <si>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</si>
  <si>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</si>
  <si>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</si>
  <si>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</si>
  <si>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</si>
  <si>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</si>
  <si>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</si>
  <si>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</si>
  <si>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</si>
  <si>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</si>
  <si>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</si>
  <si>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</si>
  <si>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</si>
  <si>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</si>
  <si>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</si>
  <si>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</si>
  <si>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</si>
  <si>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</si>
  <si>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</si>
  <si>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</si>
  <si>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</si>
  <si>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</si>
  <si>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</si>
  <si>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</si>
  <si>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</si>
  <si>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</si>
  <si>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</si>
  <si>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</si>
  <si>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</si>
  <si>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</si>
  <si>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</si>
  <si>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</si>
  <si>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</si>
  <si>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</si>
  <si>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</si>
  <si>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</si>
  <si>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</si>
  <si>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</si>
  <si>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</si>
  <si>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</si>
  <si>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</si>
  <si>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</si>
  <si>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</si>
  <si>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</si>
  <si>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</si>
  <si>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</si>
  <si>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</si>
  <si>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</si>
  <si>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</si>
  <si>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</si>
  <si>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</si>
  <si>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</si>
  <si>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</si>
  <si>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</si>
  <si>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</si>
  <si>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</si>
  <si>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</si>
  <si>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</si>
  <si>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</si>
  <si>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</si>
  <si>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</si>
  <si>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</si>
  <si>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</si>
  <si>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</si>
  <si>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</si>
  <si>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</si>
  <si>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</si>
  <si>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</si>
  <si>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</si>
  <si>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</si>
  <si>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</si>
  <si>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</si>
  <si>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</si>
  <si>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</si>
  <si>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</si>
  <si>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</si>
  <si>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</si>
  <si>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</si>
  <si>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</si>
  <si>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</si>
  <si>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</si>
  <si>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</si>
  <si>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</si>
  <si>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</si>
  <si>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</si>
  <si>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</si>
  <si>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</si>
  <si>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</si>
  <si>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</si>
  <si>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</si>
  <si>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</si>
  <si>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</si>
  <si>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</si>
  <si>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</si>
  <si>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</si>
  <si>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</si>
  <si>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</si>
  <si>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</si>
  <si>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</si>
  <si>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</si>
  <si>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</si>
  <si>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</si>
  <si>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</si>
  <si>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</si>
  <si>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</si>
  <si>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</si>
  <si>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</si>
  <si>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</si>
  <si>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</si>
  <si>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</si>
  <si>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</si>
  <si>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</si>
  <si>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</si>
  <si>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</si>
  <si>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</si>
  <si>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</si>
  <si>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</si>
  <si>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</si>
  <si>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</si>
  <si>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</si>
  <si>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</si>
  <si>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</si>
  <si>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</si>
  <si>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</si>
  <si>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</si>
  <si>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</si>
  <si>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</si>
  <si>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</si>
  <si>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</si>
  <si>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</si>
  <si>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</si>
  <si>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</si>
  <si>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</si>
  <si>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</si>
  <si>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</si>
  <si>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</si>
  <si>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</si>
  <si>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</si>
  <si>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</si>
  <si>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</si>
  <si>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</si>
  <si>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</si>
  <si>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</si>
  <si>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</si>
  <si>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</si>
  <si>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</si>
  <si>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</si>
  <si>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</si>
  <si>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</si>
  <si>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</si>
  <si>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</si>
  <si>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</si>
  <si>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</si>
  <si>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</si>
  <si>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</si>
  <si>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</si>
  <si>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</si>
  <si>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</si>
  <si>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</si>
  <si>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</si>
  <si>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</si>
  <si>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</si>
  <si>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</si>
  <si>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</si>
  <si>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</si>
  <si>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</si>
  <si>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</si>
  <si>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</si>
  <si>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</si>
  <si>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</si>
  <si>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</si>
  <si>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</si>
  <si>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</si>
  <si>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</si>
  <si>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</si>
  <si>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</si>
  <si>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</si>
  <si>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</si>
  <si>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</si>
  <si>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</si>
  <si>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</si>
  <si>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</si>
  <si>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</si>
  <si>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</si>
  <si>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</si>
  <si>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</si>
  <si>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</si>
  <si>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</si>
  <si>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</si>
  <si>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</si>
  <si>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</si>
  <si>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</si>
  <si>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</si>
  <si>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</si>
  <si>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</si>
  <si>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</si>
  <si>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</si>
  <si>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</si>
  <si>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</si>
  <si>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</si>
  <si>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</si>
  <si>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</si>
  <si>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</si>
  <si>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</si>
  <si>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</si>
  <si>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</si>
  <si>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</si>
  <si>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</si>
  <si>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</si>
  <si>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</si>
  <si>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</si>
  <si>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</si>
  <si>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</si>
  <si>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</si>
  <si>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</si>
  <si>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</si>
  <si>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</si>
  <si>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</si>
  <si>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</si>
  <si>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</si>
  <si>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</si>
  <si>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</si>
  <si>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</si>
  <si>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</si>
  <si>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</si>
  <si>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</si>
  <si>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</si>
  <si>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</si>
  <si>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</si>
  <si>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</si>
  <si>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</si>
  <si>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</si>
  <si>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</si>
  <si>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</si>
  <si>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</si>
  <si>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</si>
  <si>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</si>
  <si>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</si>
  <si>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</si>
  <si>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</si>
  <si>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</si>
  <si>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</si>
  <si>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</si>
  <si>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</si>
  <si>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</si>
  <si>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</si>
  <si>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</si>
  <si>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</si>
  <si>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</si>
  <si>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</si>
  <si>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</si>
  <si>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</si>
  <si>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</si>
  <si>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</si>
  <si>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</si>
  <si>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</si>
  <si>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</si>
  <si>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</si>
  <si>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</si>
  <si>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</si>
  <si>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</si>
  <si>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</si>
  <si>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</si>
  <si>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</si>
  <si>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</si>
  <si>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</si>
  <si>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</si>
  <si>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</si>
  <si>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</si>
  <si>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</si>
  <si>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</si>
  <si>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</si>
  <si>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</si>
  <si>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</si>
  <si>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</si>
  <si>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</si>
  <si>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</si>
  <si>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</si>
  <si>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</si>
  <si>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</si>
  <si>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</si>
  <si>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</si>
  <si>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</si>
  <si>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</si>
  <si>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</si>
  <si>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</si>
  <si>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</si>
  <si>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</si>
  <si>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</si>
  <si>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</si>
  <si>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</si>
  <si>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</si>
  <si>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</si>
  <si>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</si>
  <si>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</si>
  <si>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</si>
  <si>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</si>
  <si>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</si>
  <si>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</si>
  <si>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</si>
  <si>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</si>
  <si>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</si>
  <si>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</si>
  <si>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</si>
  <si>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</si>
  <si>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</si>
  <si>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</si>
  <si>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</si>
  <si>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</si>
  <si>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</si>
  <si>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</si>
  <si>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</si>
  <si>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</si>
  <si>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</si>
  <si>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</si>
  <si>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</si>
  <si>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</si>
  <si>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</si>
  <si>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</si>
  <si>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</si>
  <si>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</si>
  <si>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</si>
  <si>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</si>
  <si>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</si>
  <si>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</si>
  <si>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</si>
  <si>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</si>
  <si>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</si>
  <si>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</si>
  <si>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</si>
  <si>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</si>
  <si>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</si>
  <si>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</si>
  <si>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</si>
  <si>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</si>
  <si>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</si>
  <si>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</si>
  <si>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</si>
  <si>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</si>
  <si>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</si>
  <si>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</si>
  <si>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</si>
  <si>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</si>
  <si>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</si>
  <si>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</si>
  <si>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</si>
  <si>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</si>
  <si>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</si>
  <si>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</si>
  <si>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</si>
  <si>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</si>
  <si>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</si>
  <si>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</si>
  <si>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</si>
  <si>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</si>
  <si>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</si>
  <si>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</si>
  <si>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</si>
  <si>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</si>
  <si>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</si>
  <si>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</si>
  <si>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</si>
  <si>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</si>
  <si>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</si>
  <si>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</si>
  <si>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</si>
  <si>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</si>
  <si>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</si>
  <si>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</si>
  <si>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</si>
  <si>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</si>
  <si>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</si>
  <si>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</si>
  <si>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</si>
  <si>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</si>
  <si>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</si>
  <si>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</si>
  <si>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</si>
  <si>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</si>
  <si>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</si>
  <si>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</si>
  <si>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</si>
  <si>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</si>
  <si>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</si>
  <si>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</si>
  <si>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</si>
  <si>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</si>
  <si>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</si>
  <si>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</si>
  <si>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</si>
  <si>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</si>
  <si>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</si>
  <si>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</si>
  <si>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</si>
  <si>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</si>
  <si>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</si>
  <si>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</si>
  <si>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</si>
  <si>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</si>
  <si>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</si>
  <si>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</si>
  <si>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</si>
  <si>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</si>
  <si>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</si>
  <si>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</si>
  <si>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</si>
  <si>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</si>
  <si>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</si>
  <si>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</si>
  <si>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</si>
  <si>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</si>
  <si>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</si>
  <si>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</si>
  <si>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</si>
  <si>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</si>
  <si>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</si>
  <si>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</si>
  <si>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</si>
  <si>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</si>
  <si>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</si>
  <si>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</si>
  <si>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</si>
  <si>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</si>
  <si>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</si>
  <si>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</si>
  <si>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</si>
  <si>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</si>
  <si>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</si>
  <si>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</si>
  <si>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</si>
  <si>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</si>
  <si>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</si>
  <si>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</si>
  <si>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</si>
  <si>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</si>
  <si>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</si>
  <si>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</si>
  <si>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</si>
  <si>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</si>
  <si>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</si>
  <si>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</si>
  <si>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</si>
  <si>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</si>
  <si>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</si>
  <si>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</si>
  <si>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</si>
  <si>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</si>
  <si>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</si>
  <si>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</si>
  <si>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</si>
  <si>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</si>
  <si>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</si>
  <si>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</si>
  <si>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</si>
  <si>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</si>
  <si>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</si>
  <si>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</si>
  <si>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</si>
  <si>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</si>
  <si>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</si>
  <si>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</si>
  <si>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</si>
  <si>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</si>
  <si>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</si>
  <si>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</si>
  <si>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</si>
  <si>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</si>
  <si>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</si>
  <si>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</si>
  <si>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</si>
  <si>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</si>
  <si>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</si>
  <si>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</si>
  <si>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</si>
  <si>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</si>
  <si>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</si>
  <si>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</si>
  <si>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</si>
  <si>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</si>
  <si>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</si>
  <si>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</si>
  <si>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</si>
  <si>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</si>
  <si>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</si>
  <si>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</si>
  <si>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</si>
  <si>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</si>
  <si>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</si>
  <si>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</si>
  <si>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</si>
  <si>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</si>
  <si>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</si>
  <si>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</si>
  <si>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</si>
  <si>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</si>
  <si>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</si>
  <si>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</si>
  <si>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</si>
  <si>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</si>
  <si>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</si>
  <si>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</si>
  <si>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</si>
  <si>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</si>
  <si>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</si>
  <si>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</si>
  <si>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</si>
  <si>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</si>
  <si>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</si>
  <si>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</si>
  <si>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</si>
  <si>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</si>
  <si>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</si>
  <si>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</si>
  <si>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</si>
  <si>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</si>
  <si>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</si>
  <si>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</si>
  <si>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</si>
  <si>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</si>
  <si>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</si>
  <si>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</si>
  <si>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</si>
  <si>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</si>
  <si>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</si>
  <si>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</si>
  <si>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</si>
  <si>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</si>
  <si>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</si>
  <si>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</si>
  <si>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</si>
  <si>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</si>
  <si>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</si>
  <si>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</si>
  <si>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</si>
  <si>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</si>
  <si>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</si>
  <si>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</si>
  <si>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</si>
  <si>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</si>
  <si>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</si>
  <si>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</si>
  <si>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</si>
  <si>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</si>
  <si>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</si>
  <si>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</si>
  <si>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</si>
  <si>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</si>
  <si>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</si>
  <si>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</si>
  <si>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</si>
  <si>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</si>
  <si>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</si>
  <si>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</si>
  <si>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</si>
  <si>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</si>
  <si>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</si>
  <si>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</si>
  <si>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</si>
  <si>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</si>
  <si>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</si>
  <si>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</si>
  <si>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</si>
  <si>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</si>
  <si>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</si>
  <si>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</si>
  <si>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</si>
  <si>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</si>
  <si>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</si>
  <si>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</si>
  <si>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</si>
  <si>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</si>
  <si>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</si>
  <si>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</si>
  <si>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</si>
  <si>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</si>
  <si>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</si>
  <si>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</si>
  <si>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</si>
  <si>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</si>
  <si>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</si>
  <si>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</si>
  <si>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</si>
  <si>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</si>
  <si>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</si>
  <si>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</si>
  <si>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</si>
  <si>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</si>
  <si>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</si>
  <si>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</si>
  <si>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</si>
  <si>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</si>
  <si>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</si>
  <si>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</si>
  <si>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</si>
  <si>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</si>
  <si>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</si>
  <si>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</si>
  <si>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</si>
  <si>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</si>
  <si>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</si>
  <si>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</si>
  <si>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</si>
  <si>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</si>
  <si>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</si>
  <si>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</si>
  <si>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</si>
  <si>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</si>
  <si>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</si>
  <si>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</si>
  <si>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</si>
  <si>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</si>
  <si>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</si>
  <si>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</si>
  <si>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</si>
  <si>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</si>
  <si>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</si>
  <si>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</si>
  <si>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</si>
  <si>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</si>
  <si>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</si>
  <si>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</si>
  <si>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</si>
  <si>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</si>
  <si>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</si>
  <si>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</si>
  <si>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</si>
  <si>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</si>
  <si>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</si>
  <si>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</si>
  <si>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</si>
  <si>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</si>
  <si>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</si>
  <si>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</si>
  <si>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</si>
  <si>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</si>
  <si>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</si>
  <si>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</si>
  <si>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</si>
  <si>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</si>
  <si>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</si>
  <si>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</si>
  <si>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</si>
  <si>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</si>
  <si>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</si>
  <si>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</si>
  <si>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</si>
  <si>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</si>
  <si>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</si>
  <si>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</si>
  <si>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</si>
  <si>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</si>
  <si>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</si>
  <si>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</si>
  <si>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</si>
  <si>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</si>
  <si>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</si>
  <si>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</si>
  <si>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</si>
  <si>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</si>
  <si>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</si>
  <si>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</si>
  <si>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</si>
  <si>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</si>
  <si>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</si>
  <si>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</si>
  <si>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</si>
  <si>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</si>
  <si>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</si>
  <si>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</si>
  <si>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</si>
  <si>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</si>
  <si>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</si>
  <si>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</si>
  <si>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</si>
  <si>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</si>
  <si>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</si>
  <si>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</si>
  <si>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</si>
  <si>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</si>
  <si>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</si>
  <si>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</si>
  <si>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</si>
  <si>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</si>
  <si>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</si>
  <si>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</si>
  <si>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</si>
  <si>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</si>
  <si>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</si>
  <si>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</si>
  <si>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</si>
  <si>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</si>
  <si>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</si>
  <si>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</si>
  <si>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</si>
  <si>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</si>
  <si>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</si>
  <si>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</si>
  <si>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</si>
  <si>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</si>
  <si>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</si>
  <si>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</si>
  <si>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</si>
  <si>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</si>
  <si>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</si>
  <si>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</si>
  <si>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</si>
  <si>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</si>
  <si>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</si>
  <si>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</si>
  <si>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</si>
  <si>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</si>
  <si>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</si>
  <si>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</si>
  <si>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</si>
  <si>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</si>
  <si>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</si>
  <si>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</si>
  <si>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</si>
  <si>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</si>
  <si>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</si>
  <si>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</si>
  <si>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</si>
  <si>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</si>
  <si>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</si>
  <si>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</si>
  <si>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</si>
  <si>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</si>
  <si>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</si>
  <si>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</si>
  <si>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</si>
  <si>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</si>
  <si>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</si>
  <si>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</si>
  <si>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</si>
  <si>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</si>
  <si>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</si>
  <si>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</si>
  <si>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</si>
  <si>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</si>
  <si>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</si>
  <si>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</si>
  <si>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</si>
  <si>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</si>
  <si>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</si>
  <si>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</si>
  <si>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</si>
  <si>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</si>
  <si>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</si>
  <si>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</si>
  <si>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</si>
  <si>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</si>
  <si>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</si>
  <si>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</si>
  <si>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</si>
  <si>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</si>
  <si>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</si>
  <si>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</si>
  <si>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</si>
  <si>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</si>
  <si>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</si>
  <si>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</si>
  <si>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</si>
  <si>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</si>
  <si>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</si>
  <si>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</si>
  <si>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</si>
  <si>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</si>
  <si>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</si>
  <si>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</si>
  <si>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</si>
  <si>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</si>
  <si>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</si>
  <si>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</si>
  <si>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</si>
  <si>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</si>
  <si>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</si>
  <si>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</si>
  <si>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</si>
  <si>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</si>
  <si>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</si>
  <si>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</si>
  <si>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</si>
  <si>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</si>
  <si>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</si>
  <si>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</si>
  <si>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</si>
  <si>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</si>
  <si>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</si>
  <si>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</si>
  <si>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</si>
  <si>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</si>
  <si>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</si>
  <si>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</si>
  <si>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</si>
  <si>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</si>
  <si>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</si>
  <si>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</si>
  <si>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</si>
  <si>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</si>
  <si>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</si>
  <si>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</si>
  <si>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</si>
  <si>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</si>
  <si>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</si>
  <si>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</si>
  <si>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</si>
  <si>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</si>
  <si>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</si>
  <si>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</si>
  <si>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</si>
  <si>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</si>
  <si>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</si>
  <si>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</si>
  <si>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</si>
  <si>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</si>
  <si>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</si>
  <si>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</si>
  <si>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</si>
  <si>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</si>
  <si>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</si>
  <si>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</si>
  <si>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</si>
  <si>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</si>
  <si>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</si>
  <si>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</si>
  <si>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</si>
  <si>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</si>
  <si>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</si>
  <si>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</si>
  <si>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</si>
  <si>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</si>
  <si>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</si>
  <si>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</si>
  <si>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</si>
  <si>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</si>
  <si>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</si>
  <si>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</si>
  <si>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</si>
  <si>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</si>
  <si>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</si>
  <si>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</si>
  <si>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</si>
  <si>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</si>
  <si>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</si>
  <si>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</si>
  <si>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</si>
  <si>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</si>
  <si>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</si>
  <si>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</si>
  <si>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</si>
  <si>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</si>
  <si>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</si>
  <si>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</si>
  <si>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</si>
  <si>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</si>
  <si>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</si>
  <si>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</si>
  <si>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</si>
  <si>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</si>
  <si>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</si>
  <si>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</si>
  <si>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</si>
  <si>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</si>
  <si>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</si>
  <si>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</si>
  <si>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</si>
  <si>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</si>
  <si>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</si>
  <si>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</si>
  <si>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</si>
  <si>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</si>
  <si>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</si>
  <si>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</si>
  <si>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</si>
  <si>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</si>
  <si>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</si>
  <si>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</si>
  <si>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</si>
  <si>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</si>
  <si>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</si>
  <si>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</si>
  <si>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</si>
  <si>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</si>
  <si>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</si>
  <si>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</si>
  <si>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</si>
  <si>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</si>
  <si>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</si>
  <si>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</si>
  <si>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</si>
  <si>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</si>
  <si>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</si>
  <si>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</si>
  <si>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</si>
  <si>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</si>
  <si>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</si>
  <si>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</si>
  <si>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</si>
  <si>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</si>
  <si>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</si>
  <si>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</si>
  <si>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</si>
  <si>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</si>
  <si>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</si>
  <si>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</si>
  <si>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</si>
  <si>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</si>
  <si>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</si>
  <si>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</si>
  <si>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</si>
  <si>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</si>
  <si>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</si>
  <si>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</si>
  <si>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</si>
  <si>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</si>
  <si>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</si>
  <si>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</si>
  <si>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</si>
  <si>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</si>
  <si>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</si>
  <si>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</si>
  <si>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</si>
  <si>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</si>
  <si>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</si>
  <si>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</si>
  <si>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</si>
  <si>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</si>
  <si>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</si>
  <si>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</si>
  <si>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</si>
  <si>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</si>
  <si>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</si>
  <si>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</si>
  <si>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</si>
  <si>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</si>
  <si>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</si>
  <si>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</si>
  <si>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</si>
  <si>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</si>
  <si>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</si>
  <si>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</si>
  <si>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</si>
  <si>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</si>
  <si>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</si>
  <si>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</si>
  <si>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</si>
  <si>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</si>
  <si>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</si>
  <si>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</si>
  <si>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</si>
  <si>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</si>
  <si>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</si>
  <si>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</si>
  <si>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</si>
  <si>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</si>
  <si>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</si>
  <si>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</si>
  <si>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</si>
  <si>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</si>
  <si>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</si>
  <si>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</si>
  <si>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</si>
  <si>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</si>
  <si>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</si>
  <si>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</si>
  <si>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</si>
  <si>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</si>
  <si>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</si>
  <si>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</si>
  <si>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</si>
  <si>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</si>
  <si>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</si>
  <si>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</si>
  <si>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</si>
  <si>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</si>
  <si>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</si>
  <si>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</si>
  <si>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</si>
  <si>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</si>
  <si>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</si>
  <si>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</si>
  <si>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</si>
  <si>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</si>
  <si>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</si>
  <si>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</si>
  <si>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</si>
  <si>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</si>
  <si>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</si>
  <si>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</si>
  <si>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</si>
  <si>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</si>
  <si>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</si>
  <si>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</si>
  <si>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</si>
  <si>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</si>
  <si>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</si>
  <si>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</si>
  <si>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</si>
  <si>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</si>
  <si>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</si>
  <si>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</si>
  <si>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</si>
  <si>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</si>
  <si>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</si>
  <si>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</si>
  <si>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</si>
  <si>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</si>
  <si>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</si>
  <si>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</si>
  <si>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</si>
  <si>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</si>
  <si>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</si>
  <si>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</si>
  <si>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</si>
  <si>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</si>
  <si>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</si>
  <si>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</si>
  <si>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</si>
  <si>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</si>
  <si>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</si>
  <si>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</si>
  <si>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</si>
  <si>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</si>
  <si>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</si>
  <si>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</si>
  <si>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</si>
  <si>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</si>
  <si>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</si>
  <si>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</si>
  <si>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</si>
  <si>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</si>
  <si>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</si>
  <si>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</si>
  <si>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</si>
  <si>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</si>
  <si>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</si>
  <si>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</si>
  <si>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</si>
  <si>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</si>
  <si>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</si>
  <si>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</si>
  <si>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</si>
  <si>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</si>
  <si>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</si>
  <si>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</si>
  <si>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</si>
  <si>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</si>
  <si>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</si>
  <si>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</si>
  <si>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</si>
  <si>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</si>
  <si>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</si>
  <si>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</si>
  <si>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</si>
  <si>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</si>
  <si>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</si>
  <si>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</si>
  <si>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</si>
  <si>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</si>
  <si>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</si>
  <si>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</si>
  <si>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</si>
  <si>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</si>
  <si>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</si>
  <si>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</si>
  <si>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</si>
  <si>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</si>
  <si>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</si>
  <si>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</si>
  <si>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</si>
  <si>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</si>
  <si>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</si>
  <si>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</si>
  <si>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</si>
  <si>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</si>
  <si>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</si>
  <si>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</si>
  <si>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</si>
  <si>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</si>
  <si>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</si>
  <si>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</si>
  <si>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</si>
  <si>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</si>
  <si>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</si>
  <si>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</si>
  <si>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</si>
  <si>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</si>
  <si>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</si>
  <si>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</si>
  <si>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</si>
  <si>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</si>
  <si>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</si>
  <si>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</si>
  <si>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</si>
  <si>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</si>
  <si>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</si>
  <si>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</si>
  <si>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</si>
  <si>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</si>
  <si>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</si>
  <si>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</si>
  <si>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</si>
  <si>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</si>
  <si>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</si>
  <si>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</si>
  <si>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</si>
  <si>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</si>
  <si>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</si>
  <si>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</si>
  <si>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</si>
  <si>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</si>
  <si>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</si>
  <si>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</si>
  <si>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</si>
  <si>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</si>
  <si>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</si>
  <si>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</si>
  <si>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</si>
  <si>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</si>
  <si>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</si>
  <si>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</si>
  <si>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</si>
  <si>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</si>
  <si>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</si>
  <si>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</si>
  <si>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</si>
  <si>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</si>
  <si>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</si>
  <si>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</si>
  <si>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</si>
  <si>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</si>
  <si>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</si>
  <si>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</si>
  <si>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</si>
  <si>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</si>
  <si>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</si>
  <si>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</si>
  <si>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</si>
  <si>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</si>
  <si>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</si>
  <si>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</si>
  <si>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</si>
  <si>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</si>
  <si>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</si>
  <si>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</si>
  <si>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</si>
  <si>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</si>
  <si>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</si>
  <si>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</si>
  <si>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</si>
  <si>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</si>
  <si>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</si>
  <si>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</si>
  <si>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</si>
  <si>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</si>
  <si>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</si>
  <si>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</si>
  <si>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</si>
  <si>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</si>
  <si>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</si>
  <si>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</si>
  <si>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</si>
  <si>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</si>
  <si>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</si>
  <si>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</si>
  <si>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</si>
  <si>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</si>
  <si>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</si>
  <si>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</si>
  <si>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</si>
  <si>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</si>
  <si>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</si>
  <si>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</si>
  <si>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</si>
  <si>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</si>
  <si>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</si>
  <si>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</si>
  <si>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</si>
  <si>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</si>
  <si>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</si>
  <si>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</si>
  <si>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</si>
  <si>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</si>
  <si>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</si>
  <si>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</si>
  <si>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</si>
  <si>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</si>
  <si>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</si>
  <si>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</si>
  <si>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</si>
  <si>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</si>
  <si>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</si>
  <si>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</si>
  <si>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</si>
  <si>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</si>
  <si>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</si>
  <si>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</si>
  <si>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</si>
  <si>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</si>
  <si>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</si>
  <si>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</si>
  <si>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</si>
  <si>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</si>
  <si>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</si>
  <si>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</si>
  <si>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</si>
  <si>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</si>
  <si>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</si>
  <si>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</si>
  <si>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</si>
  <si>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</si>
  <si>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</si>
  <si>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</si>
  <si>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</si>
  <si>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</si>
  <si>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</si>
  <si>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</si>
  <si>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</si>
  <si>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</si>
  <si>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</si>
  <si>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</si>
  <si>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</si>
  <si>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</si>
  <si>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</si>
  <si>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</si>
  <si>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</si>
  <si>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</si>
  <si>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</si>
  <si>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</si>
  <si>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</si>
  <si>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</si>
  <si>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</si>
  <si>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</si>
  <si>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</si>
  <si>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</si>
  <si>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</si>
  <si>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</si>
  <si>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</si>
  <si>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</si>
  <si>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</si>
  <si>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</si>
  <si>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</si>
  <si>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</si>
  <si>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</si>
  <si>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</si>
  <si>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</si>
  <si>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</si>
  <si>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</si>
  <si>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</si>
  <si>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</si>
  <si>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</si>
  <si>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</si>
  <si>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</si>
  <si>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</si>
  <si>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</si>
  <si>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</si>
  <si>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</si>
  <si>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</si>
  <si>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</si>
  <si>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</si>
  <si>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</si>
  <si>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</si>
  <si>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</si>
  <si>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</si>
  <si>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</si>
  <si>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</si>
  <si>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</si>
  <si>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</si>
  <si>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</si>
  <si>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</si>
  <si>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</si>
  <si>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</si>
  <si>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</si>
  <si>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</si>
  <si>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</si>
  <si>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</si>
  <si>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</si>
  <si>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</si>
  <si>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</si>
  <si>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</si>
  <si>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</si>
  <si>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</si>
  <si>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</si>
  <si>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</si>
  <si>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</si>
  <si>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</si>
  <si>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</si>
  <si>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</si>
  <si>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</si>
  <si>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</si>
  <si>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</si>
  <si>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</si>
  <si>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</si>
  <si>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</si>
  <si>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</si>
  <si>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</si>
  <si>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</si>
  <si>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</si>
  <si>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</si>
  <si>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</si>
  <si>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</si>
  <si>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</si>
  <si>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</si>
  <si>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</si>
  <si>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</si>
  <si>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</si>
  <si>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</si>
  <si>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</si>
  <si>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</si>
  <si>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</si>
  <si>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</si>
  <si>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</si>
  <si>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</si>
  <si>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</si>
  <si>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</si>
  <si>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</si>
  <si>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</si>
  <si>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</si>
  <si>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</si>
  <si>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</si>
  <si>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</si>
  <si>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</si>
  <si>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</si>
  <si>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</si>
  <si>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</si>
  <si>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</si>
  <si>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</si>
  <si>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</si>
  <si>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</si>
  <si>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</si>
  <si>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</si>
  <si>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</si>
  <si>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</si>
  <si>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</si>
  <si>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</si>
  <si>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</si>
  <si>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</si>
  <si>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</si>
  <si>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</si>
  <si>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</si>
  <si>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</si>
  <si>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</si>
  <si>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</si>
  <si>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</si>
  <si>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</si>
  <si>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</si>
  <si>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</si>
  <si>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</si>
  <si>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</si>
  <si>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</si>
  <si>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</si>
  <si>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</si>
  <si>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</si>
  <si>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</si>
  <si>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</si>
  <si>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</si>
  <si>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</si>
  <si>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</si>
  <si>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</si>
  <si>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</si>
  <si>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</si>
  <si>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</si>
  <si>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</si>
  <si>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</si>
  <si>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</si>
  <si>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</si>
  <si>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</si>
  <si>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</si>
  <si>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</si>
  <si>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</si>
  <si>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</si>
  <si>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</si>
  <si>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</si>
  <si>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</si>
  <si>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</si>
  <si>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</si>
  <si>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</si>
  <si>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</si>
  <si>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</si>
  <si>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</si>
  <si>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</si>
  <si>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</si>
  <si>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</si>
  <si>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</si>
  <si>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</si>
  <si>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</si>
  <si>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</si>
  <si>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</si>
  <si>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</si>
  <si>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</si>
  <si>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</si>
  <si>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</si>
  <si>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</si>
  <si>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</si>
  <si>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</si>
  <si>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</si>
  <si>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</si>
  <si>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</si>
  <si>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</si>
  <si>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</si>
  <si>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</si>
  <si>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</si>
  <si>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</si>
  <si>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</si>
  <si>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</si>
  <si>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</si>
  <si>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</si>
  <si>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</si>
  <si>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</si>
  <si>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</si>
  <si>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</si>
  <si>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</si>
  <si>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</si>
  <si>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</si>
  <si>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</si>
  <si>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</si>
  <si>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</si>
  <si>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</si>
  <si>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</si>
  <si>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</si>
  <si>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</si>
  <si>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</si>
  <si>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</si>
  <si>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</si>
  <si>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</si>
  <si>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</si>
  <si>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</si>
  <si>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</si>
  <si>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</si>
  <si>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</si>
  <si>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</si>
  <si>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</si>
  <si>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</si>
  <si>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</si>
  <si>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</si>
  <si>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</si>
  <si>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</si>
  <si>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</si>
  <si>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</si>
  <si>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</si>
  <si>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</si>
  <si>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</si>
  <si>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</si>
  <si>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</si>
  <si>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</si>
  <si>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</si>
  <si>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</si>
  <si>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</si>
  <si>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</si>
  <si>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</si>
  <si>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</si>
  <si>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</si>
  <si>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</si>
  <si>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</si>
  <si>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</si>
  <si>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</si>
  <si>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</si>
  <si>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</si>
  <si>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</si>
  <si>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</si>
  <si>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</si>
  <si>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</si>
  <si>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</si>
  <si>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</si>
  <si>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</si>
  <si>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</si>
  <si>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</si>
  <si>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</si>
  <si>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</si>
  <si>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</si>
  <si>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</si>
  <si>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</si>
  <si>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</si>
  <si>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</si>
  <si>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</si>
  <si>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</si>
  <si>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</si>
  <si>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</si>
  <si>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</si>
  <si>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</si>
  <si>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</si>
  <si>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</si>
  <si>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</si>
  <si>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</si>
  <si>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</si>
  <si>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</si>
  <si>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</si>
  <si>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</si>
  <si>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</si>
  <si>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</si>
  <si>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</si>
  <si>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</si>
  <si>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</si>
  <si>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</si>
  <si>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</si>
  <si>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</si>
  <si>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</si>
  <si>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</si>
  <si>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</si>
  <si>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</si>
  <si>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</si>
  <si>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</si>
  <si>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</si>
  <si>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</si>
  <si>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</si>
  <si>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</si>
  <si>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</si>
  <si>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</si>
  <si>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</si>
  <si>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</si>
  <si>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</si>
  <si>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</si>
  <si>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</si>
  <si>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</si>
  <si>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</si>
  <si>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</si>
  <si>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</si>
  <si>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</si>
  <si>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</si>
  <si>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</si>
  <si>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</si>
  <si>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</si>
  <si>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</si>
  <si>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</si>
  <si>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</si>
  <si>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</si>
  <si>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</si>
  <si>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</si>
  <si>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</si>
  <si>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</si>
  <si>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</si>
  <si>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</si>
  <si>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</si>
  <si>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</si>
  <si>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</si>
  <si>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</si>
  <si>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</si>
  <si>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</si>
  <si>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</si>
  <si>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</si>
  <si>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</si>
  <si>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</si>
  <si>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</si>
  <si>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</si>
  <si>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</si>
  <si>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</si>
  <si>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</si>
  <si>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</si>
  <si>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</si>
  <si>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</si>
  <si>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</si>
  <si>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</si>
  <si>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</si>
  <si>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</si>
  <si>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</si>
  <si>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</si>
  <si>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</si>
  <si>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</si>
  <si>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</si>
  <si>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</si>
  <si>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</si>
  <si>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</si>
  <si>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</si>
  <si>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</si>
  <si>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</si>
  <si>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</si>
  <si>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</si>
  <si>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</si>
  <si>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</si>
  <si>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</si>
  <si>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</si>
  <si>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</si>
  <si>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</si>
  <si>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</si>
  <si>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</si>
  <si>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</si>
  <si>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</si>
  <si>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</si>
  <si>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</si>
  <si>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</si>
  <si>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</si>
  <si>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</si>
  <si>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</si>
  <si>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</si>
  <si>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</si>
  <si>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</si>
  <si>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</si>
  <si>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</si>
  <si>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</si>
  <si>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</si>
  <si>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</si>
  <si>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</si>
  <si>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</si>
  <si>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</si>
  <si>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</si>
  <si>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</si>
  <si>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</si>
  <si>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</si>
  <si>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</si>
  <si>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</si>
  <si>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</si>
  <si>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</si>
  <si>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</si>
  <si>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</si>
  <si>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</si>
  <si>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</si>
  <si>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</si>
  <si>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</si>
  <si>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</si>
  <si>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</si>
  <si>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</si>
  <si>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</si>
  <si>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</si>
  <si>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</si>
  <si>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</si>
  <si>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</si>
  <si>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</si>
  <si>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</si>
  <si>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</si>
  <si>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</si>
  <si>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</si>
  <si>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</si>
  <si>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</si>
  <si>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</si>
  <si>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</si>
  <si>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</si>
  <si>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</si>
  <si>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</si>
  <si>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</si>
  <si>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</si>
  <si>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</si>
  <si>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</si>
  <si>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</si>
  <si>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</si>
  <si>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</si>
  <si>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</si>
  <si>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</si>
  <si>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</si>
  <si>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</si>
  <si>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</si>
  <si>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</si>
  <si>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</si>
  <si>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</si>
  <si>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</si>
  <si>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</si>
  <si>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</si>
  <si>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</si>
  <si>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</si>
  <si>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</si>
  <si>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</si>
  <si>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</si>
  <si>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</si>
  <si>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</si>
  <si>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</si>
  <si>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</si>
  <si>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</si>
  <si>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</si>
  <si>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</si>
  <si>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</si>
  <si>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</si>
  <si>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</si>
  <si>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</si>
  <si>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</si>
  <si>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</si>
  <si>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</si>
  <si>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</si>
  <si>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</si>
  <si>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</si>
  <si>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</si>
  <si>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</si>
  <si>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</si>
  <si>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</si>
  <si>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</si>
  <si>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</si>
  <si>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</si>
  <si>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</si>
  <si>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</si>
  <si>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</si>
  <si>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</si>
  <si>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</si>
  <si>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</si>
  <si>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</si>
  <si>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</si>
  <si>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</si>
  <si>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</si>
  <si>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</si>
  <si>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</si>
  <si>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</si>
  <si>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</si>
  <si>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</si>
  <si>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</si>
  <si>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</si>
  <si>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</si>
  <si>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</si>
  <si>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</si>
  <si>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</si>
  <si>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</si>
  <si>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</si>
  <si>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</si>
  <si>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</si>
  <si>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</si>
  <si>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</si>
  <si>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</si>
  <si>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</si>
  <si>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</si>
  <si>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</si>
  <si>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</si>
  <si>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</si>
  <si>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</si>
  <si>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</si>
  <si>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</si>
  <si>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</si>
  <si>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</si>
  <si>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</si>
  <si>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</si>
  <si>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</si>
  <si>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</si>
  <si>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</si>
  <si>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</si>
  <si>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</si>
  <si>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</si>
  <si>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</si>
  <si>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</si>
  <si>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</si>
  <si>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</si>
  <si>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</si>
  <si>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</si>
  <si>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</si>
  <si>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</si>
  <si>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</si>
  <si>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</si>
  <si>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</si>
  <si>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</si>
  <si>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</si>
  <si>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</si>
  <si>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</si>
  <si>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</si>
  <si>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</si>
  <si>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</si>
  <si>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</si>
  <si>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</si>
  <si>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</si>
  <si>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</si>
  <si>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</si>
  <si>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</si>
  <si>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</si>
  <si>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</si>
  <si>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</si>
  <si>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</si>
  <si>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</si>
  <si>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</si>
  <si>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</si>
  <si>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</si>
  <si>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</si>
  <si>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</si>
  <si>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</si>
  <si>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</si>
  <si>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</si>
  <si>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</si>
  <si>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</si>
  <si>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</si>
  <si>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</si>
  <si>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</si>
  <si>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</si>
  <si>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</si>
  <si>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</si>
  <si>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</si>
  <si>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</si>
  <si>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</si>
  <si>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</si>
  <si>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</si>
  <si>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</si>
  <si>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</si>
  <si>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</si>
  <si>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</si>
  <si>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</si>
  <si>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</si>
  <si>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</si>
  <si>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</si>
  <si>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</si>
  <si>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</si>
  <si>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</si>
  <si>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</si>
  <si>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</si>
  <si>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</si>
  <si>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</si>
  <si>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</si>
  <si>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</si>
  <si>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</si>
  <si>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</si>
  <si>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</si>
  <si>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</si>
  <si>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</si>
  <si>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</si>
  <si>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</si>
  <si>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</si>
  <si>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</si>
  <si>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</si>
  <si>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</si>
  <si>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</si>
  <si>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</si>
  <si>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</si>
  <si>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</si>
  <si>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</si>
  <si>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</si>
  <si>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</si>
  <si>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</si>
  <si>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</si>
  <si>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</si>
  <si>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</si>
  <si>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</si>
  <si>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</si>
  <si>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</si>
  <si>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</si>
  <si>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</si>
  <si>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</si>
  <si>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</si>
  <si>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</si>
  <si>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</si>
  <si>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</si>
  <si>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</si>
  <si>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</si>
  <si>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</si>
  <si>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</si>
  <si>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</si>
  <si>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</si>
  <si>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</si>
  <si>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</si>
  <si>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</si>
  <si>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</si>
  <si>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</si>
  <si>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</si>
  <si>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</si>
  <si>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</si>
  <si>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</si>
  <si>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</si>
  <si>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</si>
  <si>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</si>
  <si>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</si>
  <si>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</si>
  <si>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</si>
  <si>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</si>
  <si>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</si>
  <si>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</si>
  <si>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</si>
  <si>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</si>
  <si>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</si>
  <si>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</si>
  <si>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</si>
  <si>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</si>
  <si>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</si>
  <si>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</si>
  <si>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</si>
  <si>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</si>
  <si>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</si>
  <si>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</si>
  <si>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</si>
  <si>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</si>
  <si>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</si>
  <si>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</si>
  <si>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</si>
  <si>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</si>
  <si>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</si>
  <si>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</si>
  <si>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</si>
  <si>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</si>
  <si>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</si>
  <si>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</si>
  <si>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</si>
  <si>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</si>
  <si>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</si>
  <si>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</si>
  <si>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</si>
  <si>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</si>
  <si>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</si>
  <si>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</si>
  <si>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</si>
  <si>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</si>
  <si>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</si>
  <si>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</si>
  <si>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</si>
  <si>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</si>
  <si>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</si>
  <si>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</si>
  <si>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</si>
  <si>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</si>
  <si>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</si>
  <si>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</si>
  <si>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</si>
  <si>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</si>
  <si>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</si>
  <si>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</si>
  <si>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</si>
  <si>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</si>
  <si>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</si>
  <si>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</si>
  <si>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</si>
  <si>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</si>
  <si>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</si>
  <si>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</si>
  <si>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</si>
  <si>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</si>
  <si>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</si>
  <si>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</si>
  <si>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</si>
  <si>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</si>
  <si>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</si>
  <si>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</si>
  <si>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</si>
  <si>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</si>
  <si>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</si>
  <si>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</si>
  <si>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</si>
  <si>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</si>
  <si>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</si>
  <si>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</si>
  <si>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</si>
  <si>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</si>
  <si>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</si>
  <si>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</si>
  <si>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</si>
  <si>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</si>
  <si>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</si>
  <si>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</si>
  <si>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</si>
  <si>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</si>
  <si>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</si>
  <si>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</si>
  <si>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</si>
  <si>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</si>
  <si>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</si>
  <si>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</si>
  <si>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</si>
  <si>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</si>
  <si>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</si>
  <si>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</si>
  <si>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</si>
  <si>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</si>
  <si>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</si>
  <si>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</si>
  <si>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</si>
  <si>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</si>
  <si>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</si>
  <si>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</si>
  <si>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</si>
  <si>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</si>
  <si>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</si>
  <si>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</si>
  <si>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</si>
  <si>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</si>
  <si>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</si>
  <si>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</si>
  <si>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</si>
  <si>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</si>
  <si>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</si>
  <si>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</si>
  <si>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</si>
  <si>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</si>
  <si>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</si>
  <si>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</si>
  <si>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</si>
  <si>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</si>
  <si>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</si>
  <si>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</si>
  <si>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</si>
  <si>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</si>
  <si>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</si>
  <si>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</si>
  <si>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</si>
  <si>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</si>
  <si>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</si>
  <si>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</si>
  <si>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</si>
  <si>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</si>
  <si>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</si>
  <si>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</si>
  <si>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</si>
  <si>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</si>
  <si>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</si>
  <si>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</si>
  <si>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</si>
  <si>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</si>
  <si>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</si>
  <si>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</si>
  <si>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</si>
  <si>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</si>
  <si>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</si>
  <si>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</si>
  <si>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</si>
  <si>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</si>
  <si>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</si>
  <si>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</si>
  <si>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</si>
  <si>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</si>
  <si>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</si>
  <si>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</si>
  <si>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</si>
  <si>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</si>
  <si>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</si>
  <si>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</si>
  <si>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</si>
  <si>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</si>
  <si>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</si>
  <si>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</si>
  <si>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</si>
  <si>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</si>
  <si>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</si>
  <si>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</si>
  <si>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</si>
  <si>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</si>
  <si>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</si>
  <si>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</si>
  <si>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</si>
  <si>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</si>
  <si>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</si>
  <si>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</si>
  <si>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</si>
  <si>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</si>
  <si>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</si>
  <si>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</si>
  <si>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</si>
  <si>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</si>
  <si>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</si>
  <si>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</si>
  <si>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</si>
  <si>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</si>
  <si>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</si>
  <si>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</si>
  <si>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</si>
  <si>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</si>
  <si>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</si>
  <si>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</si>
  <si>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</si>
  <si>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</si>
  <si>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</si>
  <si>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</si>
  <si>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</si>
  <si>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</si>
  <si>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</si>
  <si>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</si>
  <si>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</si>
  <si>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</si>
  <si>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</si>
  <si>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</si>
  <si>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</si>
  <si>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</si>
  <si>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</si>
  <si>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</si>
  <si>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</si>
  <si>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</si>
  <si>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</si>
  <si>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</si>
  <si>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</si>
  <si>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</si>
  <si>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</si>
  <si>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</si>
  <si>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</si>
  <si>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</si>
  <si>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</si>
  <si>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</si>
  <si>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</si>
  <si>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</si>
  <si>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</si>
  <si>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</si>
  <si>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</si>
  <si>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</si>
  <si>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</si>
  <si>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</si>
  <si>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</si>
  <si>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</si>
  <si>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</si>
  <si>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</si>
  <si>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</si>
  <si>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</si>
  <si>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</si>
  <si>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</si>
  <si>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</si>
  <si>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</si>
  <si>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</si>
  <si>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</si>
  <si>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</si>
  <si>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</si>
  <si>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</si>
  <si>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</si>
  <si>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</si>
  <si>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</si>
  <si>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</si>
  <si>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</si>
  <si>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</si>
  <si>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</si>
  <si>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</si>
  <si>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</si>
  <si>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</si>
  <si>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</si>
  <si>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</si>
  <si>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</si>
  <si>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</si>
  <si>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</si>
  <si>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</si>
  <si>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</si>
  <si>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</si>
  <si>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</si>
  <si>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</si>
  <si>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</si>
  <si>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</si>
  <si>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</si>
  <si>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</si>
  <si>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</si>
  <si>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</si>
  <si>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</si>
  <si>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</si>
  <si>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</si>
  <si>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</si>
  <si>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</si>
  <si>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</si>
  <si>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</si>
  <si>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</si>
  <si>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</si>
  <si>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</si>
  <si>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</si>
  <si>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</si>
  <si>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</si>
  <si>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</si>
  <si>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</si>
  <si>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</si>
  <si>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</si>
  <si>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</si>
  <si>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</si>
  <si>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</si>
  <si>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</si>
  <si>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</si>
  <si>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</si>
  <si>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</si>
  <si>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</si>
  <si>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</si>
  <si>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</si>
  <si>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</si>
  <si>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</si>
  <si>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</si>
  <si>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</si>
  <si>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</si>
  <si>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</si>
  <si>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</si>
  <si>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</si>
  <si>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</si>
  <si>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</si>
  <si>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</si>
  <si>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</si>
  <si>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</si>
  <si>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</si>
  <si>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</si>
  <si>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</si>
  <si>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</si>
  <si>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</si>
  <si>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</si>
  <si>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</si>
  <si>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</si>
  <si>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</si>
  <si>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</si>
  <si>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</si>
  <si>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</si>
  <si>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</si>
  <si>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</si>
  <si>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</si>
  <si>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</si>
  <si>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</si>
  <si>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</si>
  <si>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</si>
  <si>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</si>
  <si>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</si>
  <si>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</si>
  <si>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</si>
  <si>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</si>
  <si>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</si>
  <si>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</si>
  <si>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</si>
  <si>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</si>
  <si>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</si>
  <si>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</si>
  <si>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</si>
  <si>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</si>
  <si>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</si>
  <si>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</si>
  <si>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</si>
  <si>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</si>
  <si>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</si>
  <si>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</si>
  <si>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</si>
  <si>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</si>
  <si>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</si>
  <si>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</si>
  <si>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</si>
  <si>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</si>
  <si>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</si>
  <si>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</si>
  <si>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</si>
  <si>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</si>
  <si>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</si>
  <si>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</si>
  <si>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</si>
  <si>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</si>
  <si>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</si>
  <si>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</si>
  <si>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</si>
  <si>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</si>
  <si>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</si>
  <si>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</si>
  <si>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</si>
  <si>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</si>
  <si>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</si>
  <si>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</si>
  <si>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</si>
  <si>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</si>
  <si>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</si>
  <si>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</si>
  <si>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</si>
  <si>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</si>
  <si>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</si>
  <si>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</si>
  <si>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</si>
  <si>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</si>
  <si>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</si>
  <si>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</si>
  <si>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</si>
  <si>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</si>
  <si>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</si>
  <si>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</si>
  <si>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</si>
  <si>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</si>
  <si>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</si>
  <si>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</si>
  <si>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</si>
  <si>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</si>
  <si>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</si>
  <si>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</si>
  <si>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</si>
  <si>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</si>
  <si>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</si>
  <si>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</si>
  <si>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</si>
  <si>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</si>
  <si>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</si>
  <si>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</si>
  <si>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</si>
  <si>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</si>
  <si>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</si>
  <si>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</si>
  <si>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</si>
  <si>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</si>
  <si>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</si>
  <si>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</si>
  <si>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</si>
  <si>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</si>
  <si>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</si>
  <si>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</si>
  <si>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</si>
  <si>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</si>
  <si>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</si>
  <si>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</si>
  <si>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</si>
  <si>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</si>
  <si>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</si>
  <si>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</si>
  <si>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</si>
  <si>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</si>
  <si>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</si>
  <si>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</si>
  <si>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</si>
  <si>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</si>
  <si>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</si>
  <si>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</si>
  <si>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</si>
  <si>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</si>
  <si>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</si>
  <si>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</si>
  <si>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</si>
  <si>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</si>
  <si>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</si>
  <si>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</si>
  <si>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</si>
  <si>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</si>
  <si>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</si>
  <si>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</si>
  <si>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</si>
  <si>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</si>
  <si>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</si>
  <si>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</si>
  <si>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</si>
  <si>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</si>
  <si>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</si>
  <si>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</si>
  <si>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</si>
  <si>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</si>
  <si>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</si>
  <si>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</si>
  <si>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</si>
  <si>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</si>
  <si>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</si>
  <si>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</si>
  <si>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</si>
  <si>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</si>
  <si>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</si>
  <si>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</si>
  <si>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</si>
  <si>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</si>
  <si>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</si>
  <si>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</si>
  <si>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</si>
  <si>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</si>
  <si>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</si>
  <si>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</si>
  <si>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</si>
  <si>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</si>
  <si>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</si>
  <si>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</si>
  <si>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</si>
  <si>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</si>
  <si>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</si>
  <si>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</si>
  <si>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</si>
  <si>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</si>
  <si>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</si>
  <si>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</si>
  <si>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</si>
  <si>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</si>
  <si>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</si>
  <si>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</si>
  <si>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</si>
  <si>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</si>
  <si>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</si>
  <si>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</si>
  <si>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</si>
  <si>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</si>
  <si>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</si>
  <si>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</si>
  <si>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</si>
  <si>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</si>
  <si>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</si>
  <si>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</si>
  <si>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</si>
  <si>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</si>
  <si>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</si>
  <si>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</si>
  <si>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</si>
  <si>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</si>
  <si>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</si>
  <si>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</si>
  <si>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</si>
  <si>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</si>
  <si>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</si>
  <si>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</si>
  <si>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</si>
  <si>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</si>
  <si>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</si>
  <si>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</si>
  <si>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</si>
  <si>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</si>
  <si>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</si>
  <si>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</si>
  <si>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</si>
  <si>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</si>
  <si>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</si>
  <si>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</si>
  <si>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</si>
  <si>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</si>
  <si>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</si>
  <si>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</si>
  <si>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</si>
  <si>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</si>
  <si>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</si>
  <si>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</si>
  <si>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</si>
  <si>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</si>
  <si>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</si>
  <si>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</si>
  <si>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</si>
  <si>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</si>
  <si>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</si>
  <si>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</si>
  <si>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</si>
  <si>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</si>
  <si>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</si>
  <si>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</si>
  <si>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</si>
  <si>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</si>
  <si>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</si>
  <si>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</si>
  <si>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</si>
  <si>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</si>
  <si>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</si>
  <si>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</si>
  <si>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</si>
  <si>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</si>
  <si>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</si>
  <si>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</si>
  <si>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</si>
  <si>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</si>
  <si>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</si>
  <si>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</si>
  <si>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</si>
  <si>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</si>
  <si>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</si>
  <si>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</si>
  <si>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</si>
  <si>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</si>
  <si>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</si>
  <si>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</si>
  <si>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</si>
  <si>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</si>
  <si>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</si>
  <si>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</si>
  <si>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</si>
  <si>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</si>
  <si>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</si>
  <si>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</si>
  <si>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</si>
  <si>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</si>
  <si>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</si>
  <si>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</si>
  <si>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</si>
  <si>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</si>
  <si>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</si>
  <si>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</si>
  <si>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</si>
  <si>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</si>
  <si>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</si>
  <si>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</si>
  <si>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</si>
  <si>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</si>
  <si>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</si>
  <si>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</si>
  <si>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</si>
  <si>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</si>
  <si>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</si>
  <si>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</si>
  <si>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</si>
  <si>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</si>
  <si>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</si>
  <si>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</si>
  <si>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</si>
  <si>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</si>
  <si>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</si>
  <si>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</si>
  <si>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</si>
  <si>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</si>
  <si>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</si>
  <si>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</si>
  <si>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</si>
  <si>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</si>
  <si>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</si>
  <si>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</si>
  <si>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</si>
  <si>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</si>
  <si>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</si>
  <si>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</si>
  <si>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</si>
  <si>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</si>
  <si>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</si>
  <si>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</si>
  <si>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</si>
  <si>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</si>
  <si>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</si>
  <si>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</si>
  <si>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</si>
  <si>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</si>
  <si>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</si>
  <si>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</si>
  <si>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</si>
  <si>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</si>
  <si>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</si>
  <si>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</si>
  <si>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</si>
  <si>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</si>
  <si>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</si>
  <si>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</si>
  <si>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</si>
  <si>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</si>
  <si>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</si>
  <si>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</si>
  <si>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</si>
  <si>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</si>
  <si>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</si>
  <si>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</si>
  <si>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</si>
  <si>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</si>
  <si>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</si>
  <si>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</si>
  <si>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</si>
  <si>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</si>
  <si>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</si>
  <si>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</si>
  <si>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</si>
  <si>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</si>
  <si>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</si>
  <si>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</si>
  <si>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</si>
  <si>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</si>
  <si>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</si>
  <si>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</si>
  <si>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</si>
  <si>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</si>
  <si>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</si>
  <si>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</si>
  <si>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</si>
  <si>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</si>
  <si>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</si>
  <si>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</si>
  <si>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</si>
  <si>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</si>
  <si>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</si>
  <si>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</si>
  <si>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</si>
  <si>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</si>
  <si>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</si>
  <si>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</si>
  <si>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</si>
  <si>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</si>
  <si>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</si>
  <si>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</si>
  <si>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</si>
  <si>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</si>
  <si>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</si>
  <si>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</si>
  <si>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</si>
  <si>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</si>
  <si>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</si>
  <si>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</si>
  <si>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</si>
  <si>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</si>
  <si>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</si>
  <si>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</si>
  <si>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</si>
  <si>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</si>
  <si>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</si>
  <si>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</si>
  <si>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</si>
  <si>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</si>
  <si>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</si>
  <si>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</si>
  <si>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</si>
  <si>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</si>
  <si>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</si>
  <si>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</si>
  <si>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</si>
  <si>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</si>
  <si>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</si>
  <si>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</si>
  <si>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</si>
  <si>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</si>
  <si>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</si>
  <si>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</si>
  <si>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</si>
  <si>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</si>
  <si>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</si>
  <si>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</si>
  <si>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</si>
  <si>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</si>
  <si>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</si>
  <si>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</si>
  <si>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</si>
  <si>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</si>
  <si>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</si>
  <si>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</si>
  <si>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</si>
  <si>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</si>
  <si>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</si>
  <si>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</si>
  <si>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</si>
  <si>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</si>
  <si>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</si>
  <si>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</si>
  <si>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</si>
  <si>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</si>
  <si>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</si>
  <si>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</si>
  <si>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</si>
  <si>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</si>
  <si>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</si>
  <si>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</si>
  <si>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</si>
  <si>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</si>
  <si>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</si>
  <si>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</si>
  <si>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</si>
  <si>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</si>
  <si>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</si>
  <si>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</si>
  <si>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</si>
  <si>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</si>
  <si>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</si>
  <si>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</si>
  <si>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</si>
  <si>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</si>
  <si>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</si>
  <si>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</si>
  <si>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</si>
  <si>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</si>
  <si>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</si>
  <si>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</si>
  <si>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</si>
  <si>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</si>
  <si>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</si>
  <si>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</si>
  <si>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</si>
  <si>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</si>
  <si>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</si>
  <si>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</si>
  <si>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</si>
  <si>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</si>
  <si>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</si>
  <si>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</si>
  <si>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</si>
  <si>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</si>
  <si>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</si>
  <si>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</si>
  <si>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</si>
  <si>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</si>
  <si>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</si>
  <si>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</si>
  <si>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</si>
  <si>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</si>
  <si>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</si>
  <si>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</si>
  <si>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</si>
  <si>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</si>
  <si>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</si>
  <si>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</si>
  <si>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</si>
  <si>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</si>
  <si>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</si>
  <si>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</si>
  <si>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</si>
  <si>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</si>
  <si>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</si>
  <si>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</si>
  <si>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</si>
  <si>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</si>
  <si>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</si>
  <si>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</si>
  <si>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</si>
  <si>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</si>
  <si>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</si>
  <si>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</si>
  <si>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</si>
  <si>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</si>
  <si>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</si>
  <si>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</si>
  <si>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</si>
  <si>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</si>
  <si>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</si>
  <si>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</si>
  <si>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</si>
  <si>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</si>
  <si>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</si>
  <si>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</si>
  <si>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</si>
  <si>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</si>
  <si>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</si>
  <si>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</si>
  <si>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</si>
  <si>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</si>
  <si>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</si>
  <si>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</si>
  <si>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</si>
  <si>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</si>
  <si>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</si>
  <si>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</si>
  <si>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</si>
  <si>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</si>
  <si>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</si>
  <si>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</si>
  <si>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</si>
  <si>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</si>
  <si>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</si>
  <si>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</si>
  <si>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</si>
  <si>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</si>
  <si>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</si>
  <si>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</si>
  <si>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</si>
  <si>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</si>
  <si>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</si>
  <si>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</si>
  <si>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</si>
  <si>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</si>
  <si>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</si>
  <si>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</si>
  <si>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</si>
  <si>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</si>
  <si>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</si>
  <si>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</si>
  <si>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</si>
  <si>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</si>
  <si>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</si>
  <si>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</si>
  <si>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</si>
  <si>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</si>
  <si>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</si>
  <si>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</si>
  <si>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</si>
  <si>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</si>
  <si>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</si>
  <si>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</si>
  <si>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</si>
  <si>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</si>
  <si>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</si>
  <si>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</si>
  <si>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</si>
  <si>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</si>
  <si>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</si>
  <si>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</si>
  <si>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</si>
  <si>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</si>
  <si>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</si>
  <si>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</si>
  <si>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</si>
  <si>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</si>
  <si>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</si>
  <si>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</si>
  <si>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</si>
  <si>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</si>
  <si>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</si>
  <si>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</si>
  <si>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</si>
  <si>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</si>
  <si>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</si>
  <si>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</si>
  <si>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</si>
  <si>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</si>
  <si>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</si>
  <si>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</si>
  <si>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</si>
  <si>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</si>
  <si>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</si>
  <si>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</si>
  <si>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</si>
  <si>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</si>
  <si>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</si>
  <si>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</si>
  <si>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</si>
  <si>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</si>
  <si>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</si>
  <si>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</si>
  <si>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</si>
  <si>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</si>
  <si>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</si>
  <si>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</si>
  <si>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</si>
  <si>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</si>
  <si>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</si>
  <si>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</si>
  <si>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</si>
  <si>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</si>
  <si>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</si>
  <si>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</si>
  <si>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</si>
  <si>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</si>
  <si>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</si>
  <si>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</si>
  <si>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</si>
  <si>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</si>
  <si>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</si>
  <si>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</si>
  <si>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</si>
  <si>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</si>
  <si>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</si>
  <si>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</si>
  <si>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</si>
  <si>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</si>
  <si>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</si>
  <si>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</si>
  <si>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</si>
  <si>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</si>
  <si>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</si>
  <si>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</si>
  <si>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</si>
  <si>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</si>
  <si>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</si>
  <si>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</si>
  <si>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</si>
  <si>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</si>
  <si>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</si>
  <si>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</si>
  <si>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</si>
  <si>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</si>
  <si>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</si>
  <si>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</si>
  <si>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</si>
  <si>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</si>
  <si>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</si>
  <si>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</si>
  <si>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</si>
  <si>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</si>
  <si>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</si>
  <si>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</si>
  <si>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</si>
  <si>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</si>
  <si>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</si>
  <si>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</si>
  <si>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</si>
  <si>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</si>
  <si>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</si>
  <si>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</si>
  <si>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</si>
  <si>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</si>
  <si>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</si>
  <si>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</si>
  <si>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</si>
  <si>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</si>
  <si>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</si>
  <si>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</si>
  <si>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</si>
  <si>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</si>
  <si>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</si>
  <si>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</si>
  <si>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</si>
  <si>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</si>
  <si>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</si>
  <si>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</si>
  <si>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</si>
  <si>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</si>
  <si>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</si>
  <si>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</si>
  <si>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</si>
  <si>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</si>
  <si>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</si>
  <si>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</si>
  <si>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</si>
  <si>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</si>
  <si>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</si>
  <si>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</si>
  <si>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</si>
  <si>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</si>
  <si>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</si>
  <si>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</si>
  <si>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</si>
  <si>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</si>
  <si>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</si>
  <si>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</si>
  <si>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</si>
  <si>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</si>
  <si>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</si>
  <si>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</si>
  <si>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</si>
  <si>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</si>
  <si>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</si>
  <si>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</si>
  <si>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</si>
  <si>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</si>
  <si>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</si>
  <si>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</si>
  <si>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</si>
  <si>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</si>
  <si>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</si>
  <si>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</si>
  <si>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</si>
  <si>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</si>
  <si>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</si>
  <si>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</si>
  <si>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</si>
  <si>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</si>
  <si>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</si>
  <si>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</si>
  <si>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</si>
  <si>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</si>
  <si>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</si>
  <si>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</si>
  <si>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</si>
  <si>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</si>
  <si>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</si>
  <si>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</si>
  <si>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</si>
  <si>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</si>
  <si>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</si>
  <si>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</si>
  <si>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</si>
  <si>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</si>
  <si>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</si>
  <si>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</si>
  <si>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</si>
  <si>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</si>
  <si>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</si>
  <si>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</si>
  <si>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</si>
  <si>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</si>
  <si>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</si>
  <si>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</si>
  <si>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</si>
  <si>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</si>
  <si>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</si>
  <si>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</si>
  <si>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</si>
  <si>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</si>
  <si>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</si>
  <si>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</si>
  <si>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</si>
  <si>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</si>
  <si>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</si>
  <si>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</si>
  <si>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</si>
  <si>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</si>
  <si>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</si>
  <si>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</si>
  <si>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</si>
  <si>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</si>
  <si>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</si>
  <si>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</si>
  <si>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</si>
  <si>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</si>
  <si>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</si>
  <si>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</si>
  <si>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</si>
  <si>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</si>
  <si>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</si>
  <si>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</si>
  <si>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</si>
  <si>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</si>
  <si>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</si>
  <si>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</si>
  <si>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</si>
  <si>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</si>
  <si>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</si>
  <si>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</si>
  <si>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</si>
  <si>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</si>
  <si>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</si>
  <si>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</si>
  <si>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</si>
  <si>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</si>
  <si>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</si>
  <si>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</si>
  <si>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</si>
  <si>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</si>
  <si>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</si>
  <si>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</si>
  <si>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</si>
  <si>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</si>
  <si>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</si>
  <si>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</si>
  <si>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</si>
  <si>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</si>
  <si>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</si>
  <si>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</si>
  <si>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</si>
  <si>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</si>
  <si>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</si>
  <si>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</si>
  <si>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</si>
  <si>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</si>
  <si>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</si>
  <si>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</si>
  <si>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</si>
  <si>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</si>
  <si>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</si>
  <si>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</si>
  <si>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</si>
  <si>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</si>
  <si>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</si>
  <si>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</si>
  <si>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</si>
  <si>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</si>
  <si>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</si>
  <si>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</si>
  <si>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</si>
  <si>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</si>
  <si>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</si>
  <si>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</si>
  <si>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</si>
  <si>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</si>
  <si>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</si>
  <si>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</si>
  <si>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</si>
  <si>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</si>
  <si>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</si>
  <si>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</si>
  <si>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</si>
  <si>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</si>
  <si>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</si>
  <si>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</si>
  <si>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</si>
  <si>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</si>
  <si>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</si>
  <si>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</si>
  <si>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</si>
  <si>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</si>
  <si>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</si>
  <si>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</si>
  <si>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</si>
  <si>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</si>
  <si>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</si>
  <si>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</si>
  <si>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</si>
  <si>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</si>
  <si>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</si>
  <si>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</si>
  <si>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</si>
  <si>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</si>
  <si>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</si>
  <si>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</si>
  <si>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</si>
  <si>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</si>
  <si>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</si>
  <si>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</si>
  <si>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</si>
  <si>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</si>
  <si>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</si>
  <si>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</si>
  <si>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</si>
  <si>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</si>
  <si>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</si>
  <si>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</si>
  <si>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</si>
  <si>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</si>
  <si>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</si>
  <si>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</si>
  <si>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</si>
  <si>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</si>
  <si>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</si>
  <si>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</si>
  <si>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</si>
  <si>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</si>
  <si>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</si>
  <si>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</si>
  <si>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</si>
  <si>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</si>
  <si>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</si>
  <si>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</si>
  <si>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</si>
  <si>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</si>
  <si>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</si>
  <si>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</si>
  <si>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</si>
  <si>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</si>
  <si>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</si>
  <si>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</si>
  <si>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</si>
  <si>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</si>
  <si>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</si>
  <si>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</si>
  <si>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</si>
  <si>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</si>
  <si>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</si>
  <si>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</si>
  <si>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</si>
  <si>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</si>
  <si>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</si>
  <si>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</si>
  <si>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</si>
  <si>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</si>
  <si>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</si>
  <si>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</si>
  <si>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</si>
  <si>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</si>
  <si>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</si>
  <si>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</si>
  <si>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</si>
  <si>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</si>
  <si>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</si>
  <si>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</si>
  <si>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</si>
  <si>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</si>
  <si>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</si>
  <si>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</si>
  <si>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</si>
  <si>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</si>
  <si>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</si>
  <si>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</si>
  <si>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</si>
  <si>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</si>
  <si>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</si>
  <si>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</si>
  <si>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</si>
  <si>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</si>
  <si>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</si>
  <si>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</si>
  <si>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</si>
  <si>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</si>
  <si>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</si>
  <si>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</si>
  <si>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</si>
  <si>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</si>
  <si>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</si>
  <si>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</si>
  <si>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</si>
  <si>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</si>
  <si>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</si>
  <si>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</si>
  <si>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</si>
  <si>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</si>
  <si>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</si>
  <si>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</si>
  <si>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</si>
  <si>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</si>
  <si>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</si>
  <si>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</si>
  <si>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</si>
  <si>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</si>
  <si>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</si>
  <si>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</si>
  <si>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</si>
  <si>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</si>
  <si>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</si>
  <si>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</si>
  <si>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</si>
  <si>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</si>
  <si>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</si>
  <si>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</si>
  <si>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</si>
  <si>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</si>
  <si>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</si>
  <si>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</si>
  <si>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</si>
  <si>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</si>
  <si>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</si>
  <si>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</si>
  <si>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</si>
  <si>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</si>
  <si>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</si>
  <si>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</si>
  <si>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</si>
  <si>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</si>
  <si>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</si>
  <si>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</si>
  <si>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</si>
  <si>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</si>
  <si>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</si>
  <si>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</si>
  <si>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</si>
  <si>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</si>
  <si>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</si>
  <si>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</si>
  <si>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</si>
  <si>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</si>
  <si>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</si>
  <si>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</si>
  <si>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</si>
  <si>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</si>
  <si>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</si>
  <si>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</si>
  <si>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</si>
  <si>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</si>
  <si>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</si>
  <si>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</si>
  <si>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</si>
  <si>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</si>
  <si>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</si>
  <si>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</si>
  <si>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</si>
  <si>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</si>
  <si>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</si>
  <si>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</si>
  <si>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</si>
  <si>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</si>
  <si>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</si>
  <si>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</si>
  <si>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</si>
  <si>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</si>
  <si>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</si>
  <si>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</si>
  <si>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</si>
  <si>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</si>
  <si>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</si>
  <si>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</si>
  <si>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</si>
  <si>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</si>
  <si>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</si>
  <si>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</si>
  <si>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</si>
  <si>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</si>
  <si>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</si>
  <si>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</si>
  <si>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</si>
  <si>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</si>
  <si>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</si>
  <si>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</si>
  <si>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</si>
  <si>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</si>
  <si>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</si>
  <si>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</si>
  <si>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</si>
  <si>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</si>
  <si>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</si>
  <si>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</si>
  <si>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</si>
  <si>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</si>
  <si>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</si>
  <si>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</si>
  <si>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</si>
  <si>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</si>
  <si>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</si>
  <si>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</si>
  <si>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</si>
  <si>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</si>
  <si>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</si>
  <si>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</si>
  <si>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</si>
  <si>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</si>
  <si>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</si>
  <si>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</si>
  <si>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</si>
  <si>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</si>
  <si>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</si>
  <si>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</si>
  <si>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</si>
  <si>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</si>
  <si>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</si>
  <si>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</si>
  <si>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</si>
  <si>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</si>
  <si>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</si>
  <si>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</si>
  <si>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</si>
  <si>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</si>
  <si>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</si>
  <si>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</si>
  <si>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</si>
  <si>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</si>
  <si>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</si>
  <si>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</si>
  <si>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</si>
  <si>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</si>
  <si>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</si>
  <si>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</si>
  <si>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</si>
  <si>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</si>
  <si>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</si>
  <si>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</si>
  <si>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</si>
  <si>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</si>
  <si>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</si>
  <si>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</si>
  <si>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</si>
  <si>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</si>
  <si>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</si>
  <si>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</si>
  <si>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</si>
  <si>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</si>
  <si>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</si>
  <si>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</si>
  <si>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</si>
  <si>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</si>
  <si>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</si>
  <si>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</si>
  <si>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</si>
  <si>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</si>
  <si>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</si>
  <si>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</si>
  <si>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</si>
  <si>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</si>
  <si>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</si>
  <si>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</si>
  <si>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</si>
  <si>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</si>
  <si>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</si>
  <si>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</si>
  <si>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</si>
  <si>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</si>
  <si>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</si>
  <si>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</si>
  <si>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</si>
  <si>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</si>
  <si>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</si>
  <si>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</si>
  <si>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</si>
  <si>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</si>
  <si>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</si>
  <si>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</si>
  <si>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</si>
  <si>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</si>
  <si>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</si>
  <si>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</si>
  <si>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</si>
  <si>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</si>
  <si>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</si>
  <si>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</si>
  <si>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</si>
  <si>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</si>
  <si>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</si>
  <si>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</si>
  <si>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</si>
  <si>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</si>
  <si>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</si>
  <si>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</si>
  <si>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</si>
  <si>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</si>
  <si>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</si>
  <si>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</si>
  <si>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</si>
  <si>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</si>
  <si>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</si>
  <si>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</si>
  <si>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</si>
  <si>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</si>
  <si>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</si>
  <si>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</si>
  <si>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</si>
  <si>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</si>
  <si>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</si>
  <si>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</si>
  <si>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</si>
  <si>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</si>
  <si>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</si>
  <si>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</si>
  <si>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</si>
  <si>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</si>
  <si>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</si>
  <si>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</si>
  <si>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</si>
  <si>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</si>
  <si>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</si>
  <si>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</si>
  <si>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</si>
  <si>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</si>
  <si>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</si>
  <si>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</si>
  <si>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</si>
  <si>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</si>
  <si>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</si>
  <si>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</si>
  <si>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</si>
  <si>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</si>
  <si>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</si>
  <si>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</si>
  <si>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</si>
  <si>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</si>
  <si>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</si>
  <si>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</si>
  <si>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</si>
  <si>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</si>
  <si>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</si>
  <si>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</si>
  <si>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</si>
  <si>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</si>
  <si>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</si>
  <si>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</si>
  <si>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</si>
  <si>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</si>
  <si>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</si>
  <si>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</si>
  <si>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</si>
  <si>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</si>
  <si>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</si>
  <si>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</si>
  <si>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</si>
  <si>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</si>
  <si>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</si>
  <si>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</si>
  <si>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</si>
  <si>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</si>
  <si>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</si>
  <si>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</si>
  <si>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</si>
  <si>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</si>
  <si>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</si>
  <si>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</si>
  <si>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</si>
  <si>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</si>
  <si>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</si>
  <si>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</si>
  <si>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</si>
  <si>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</si>
  <si>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</si>
  <si>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</si>
  <si>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</si>
  <si>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</si>
  <si>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</si>
  <si>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</si>
  <si>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</si>
  <si>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</si>
  <si>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</si>
  <si>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</si>
  <si>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</si>
  <si>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</si>
  <si>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</si>
  <si>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</si>
  <si>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</si>
  <si>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</si>
  <si>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</si>
  <si>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</si>
  <si>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</si>
  <si>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</si>
  <si>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</si>
  <si>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</si>
  <si>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</si>
  <si>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</si>
  <si>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</si>
  <si>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</si>
  <si>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</si>
  <si>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</si>
  <si>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</si>
  <si>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</si>
  <si>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</si>
  <si>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</si>
  <si>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</si>
  <si>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</si>
  <si>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</si>
  <si>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</si>
  <si>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</si>
  <si>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</si>
  <si>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</si>
  <si>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</si>
  <si>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</si>
  <si>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</si>
  <si>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</si>
  <si>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</si>
  <si>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</si>
  <si>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</si>
  <si>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</si>
  <si>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</si>
  <si>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</si>
  <si>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</si>
  <si>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</si>
  <si>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</si>
  <si>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</si>
  <si>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</si>
  <si>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</si>
  <si>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</si>
  <si>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</si>
  <si>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</si>
  <si>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</si>
  <si>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</si>
  <si>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</si>
  <si>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</si>
  <si>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</si>
  <si>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</si>
  <si>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</si>
  <si>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</si>
  <si>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</si>
  <si>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</si>
  <si>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</si>
  <si>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</si>
  <si>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</si>
  <si>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</si>
  <si>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</si>
  <si>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</si>
  <si>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</si>
  <si>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</si>
  <si>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</si>
  <si>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</si>
  <si>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</si>
  <si>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</si>
  <si>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</si>
  <si>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</si>
  <si>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</si>
  <si>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</si>
  <si>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</si>
  <si>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</si>
  <si>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</si>
  <si>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</si>
  <si>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</si>
  <si>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</si>
  <si>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</si>
  <si>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</si>
  <si>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</si>
  <si>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</si>
  <si>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</si>
  <si>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</si>
  <si>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</si>
  <si>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</si>
  <si>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</si>
  <si>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</si>
  <si>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</si>
  <si>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</si>
  <si>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</si>
  <si>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</si>
  <si>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</si>
  <si>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</si>
  <si>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</si>
  <si>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</si>
  <si>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</si>
  <si>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</si>
  <si>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</si>
  <si>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</si>
  <si>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</si>
  <si>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</si>
  <si>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</si>
  <si>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</si>
  <si>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</si>
  <si>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</si>
  <si>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</si>
  <si>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</si>
  <si>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</si>
  <si>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</si>
  <si>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</si>
  <si>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</si>
  <si>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</si>
  <si>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</si>
  <si>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</si>
  <si>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</si>
  <si>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</si>
  <si>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</si>
  <si>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</si>
  <si>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</si>
  <si>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</si>
  <si>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</si>
  <si>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</si>
  <si>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</si>
  <si>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</si>
  <si>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</si>
  <si>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</si>
  <si>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</si>
  <si>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</si>
  <si>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</si>
  <si>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</si>
  <si>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</si>
  <si>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</si>
  <si>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</si>
  <si>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</si>
  <si>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</si>
  <si>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</si>
  <si>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</si>
  <si>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</si>
  <si>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</si>
  <si>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</si>
  <si>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</si>
  <si>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</si>
  <si>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</si>
  <si>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</si>
  <si>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</si>
  <si>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</si>
  <si>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</si>
  <si>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</si>
  <si>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</si>
  <si>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</si>
  <si>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</si>
  <si>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</si>
  <si>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</si>
  <si>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</si>
  <si>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</si>
  <si>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</si>
  <si>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</si>
  <si>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</si>
  <si>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</si>
  <si>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</si>
  <si>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</si>
  <si>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</si>
  <si>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</si>
  <si>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</si>
  <si>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</si>
  <si>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</si>
  <si>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</si>
  <si>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</si>
  <si>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</si>
  <si>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</si>
  <si>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</si>
  <si>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</si>
  <si>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</si>
  <si>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</si>
  <si>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</si>
  <si>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</si>
  <si>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</si>
  <si>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</si>
  <si>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</si>
  <si>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</si>
  <si>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</si>
  <si>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</si>
  <si>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</si>
  <si>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</si>
  <si>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</si>
  <si>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</si>
  <si>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</si>
  <si>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</si>
  <si>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</si>
  <si>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</si>
  <si>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</si>
  <si>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</si>
  <si>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</si>
  <si>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</si>
  <si>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</si>
  <si>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</si>
  <si>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</si>
  <si>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</si>
  <si>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</si>
  <si>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</si>
  <si>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</si>
  <si>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</si>
  <si>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</si>
  <si>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</si>
  <si>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</si>
  <si>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</si>
  <si>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</si>
  <si>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</si>
  <si>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</si>
  <si>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</si>
  <si>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</si>
  <si>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</si>
  <si>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</si>
  <si>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</si>
  <si>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</si>
  <si>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</si>
  <si>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</si>
  <si>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</si>
  <si>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</si>
  <si>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</si>
  <si>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</si>
  <si>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</si>
  <si>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</si>
  <si>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</si>
  <si>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</si>
  <si>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</si>
  <si>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</si>
  <si>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</si>
  <si>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</si>
  <si>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</si>
  <si>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</si>
  <si>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</si>
  <si>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</si>
  <si>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</si>
  <si>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</si>
  <si>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</si>
  <si>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</si>
  <si>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</si>
  <si>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</si>
  <si>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</si>
  <si>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</si>
  <si>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</si>
  <si>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</si>
  <si>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</si>
  <si>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</si>
  <si>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</si>
  <si>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</si>
  <si>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</si>
  <si>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</si>
  <si>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</si>
  <si>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</si>
  <si>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</si>
  <si>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</si>
  <si>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</si>
  <si>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</si>
  <si>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</si>
  <si>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</si>
  <si>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</si>
  <si>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</si>
  <si>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</si>
  <si>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</si>
  <si>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</si>
  <si>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</si>
  <si>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</si>
  <si>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</si>
  <si>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</si>
  <si>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</si>
  <si>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</si>
  <si>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</si>
  <si>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</si>
  <si>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</si>
  <si>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</si>
  <si>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</si>
  <si>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</si>
  <si>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</si>
  <si>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</si>
  <si>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</si>
  <si>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</si>
  <si>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</si>
  <si>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</si>
  <si>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</si>
  <si>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</si>
  <si>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</si>
  <si>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</si>
  <si>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</si>
  <si>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</si>
  <si>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</si>
  <si>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</si>
  <si>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</si>
  <si>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</si>
  <si>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</si>
  <si>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</si>
  <si>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</si>
  <si>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</si>
  <si>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</si>
  <si>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</si>
  <si>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</si>
  <si>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</si>
  <si>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</si>
  <si>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</si>
  <si>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</si>
  <si>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</si>
  <si>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</si>
  <si>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</si>
  <si>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</si>
  <si>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</si>
  <si>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</si>
  <si>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</si>
  <si>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</si>
  <si>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</si>
  <si>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</si>
  <si>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</si>
  <si>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</si>
  <si>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</si>
  <si>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</si>
  <si>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</si>
  <si>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</si>
  <si>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</si>
  <si>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</si>
  <si>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</si>
  <si>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</si>
  <si>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</si>
  <si>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</si>
  <si>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</si>
  <si>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</si>
  <si>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</si>
  <si>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</si>
  <si>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</si>
  <si>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</si>
  <si>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</si>
  <si>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</si>
  <si>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</si>
  <si>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</si>
  <si>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</si>
  <si>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</si>
  <si>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</si>
  <si>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</si>
  <si>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</si>
  <si>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</si>
  <si>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</si>
  <si>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</si>
  <si>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</si>
  <si>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</si>
  <si>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</si>
  <si>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</si>
  <si>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</si>
  <si>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</si>
  <si>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</si>
  <si>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</si>
  <si>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</si>
  <si>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</si>
  <si>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</si>
  <si>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</si>
  <si>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</si>
  <si>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</si>
  <si>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</si>
  <si>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</si>
  <si>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</si>
  <si>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</si>
  <si>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</si>
  <si>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</si>
  <si>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</si>
  <si>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</si>
  <si>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</si>
  <si>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</si>
  <si>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</si>
  <si>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</si>
  <si>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</si>
  <si>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</si>
  <si>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</si>
  <si>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</si>
  <si>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</si>
  <si>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</si>
  <si>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</si>
  <si>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</si>
  <si>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</si>
  <si>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</si>
  <si>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</si>
  <si>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</si>
  <si>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</si>
  <si>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</si>
  <si>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</si>
  <si>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</si>
  <si>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</si>
  <si>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</si>
  <si>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</si>
  <si>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</si>
  <si>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</si>
  <si>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</si>
  <si>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</si>
  <si>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</si>
  <si>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</si>
  <si>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</si>
  <si>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</si>
  <si>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</si>
  <si>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</si>
  <si>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</si>
  <si>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</si>
  <si>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</si>
  <si>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</si>
  <si>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</si>
  <si>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</si>
  <si>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</si>
  <si>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</si>
  <si>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</si>
  <si>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</si>
  <si>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</si>
  <si>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</si>
  <si>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</si>
  <si>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</si>
  <si>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</si>
  <si>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</si>
  <si>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</si>
  <si>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</si>
  <si>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</si>
  <si>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</si>
  <si>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</si>
  <si>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</si>
  <si>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</si>
  <si>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</si>
  <si>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</si>
  <si>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</si>
  <si>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</si>
  <si>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</si>
  <si>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</si>
  <si>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</si>
  <si>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</si>
  <si>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</si>
  <si>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</si>
  <si>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</si>
  <si>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</si>
  <si>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</si>
  <si>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</si>
  <si>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</si>
  <si>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</si>
  <si>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</si>
  <si>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</si>
  <si>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</si>
  <si>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</si>
  <si>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</si>
  <si>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</si>
  <si>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</si>
  <si>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</si>
  <si>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</si>
  <si>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</si>
  <si>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</si>
  <si>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</si>
  <si>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</si>
  <si>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</si>
  <si>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</si>
  <si>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</si>
  <si>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</si>
  <si>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</si>
  <si>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</si>
  <si>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</si>
  <si>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</si>
  <si>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</si>
  <si>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</si>
  <si>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</si>
  <si>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</si>
  <si>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</si>
  <si>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</si>
  <si>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</si>
  <si>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</si>
  <si>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</si>
  <si>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</si>
  <si>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</si>
  <si>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</si>
  <si>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</si>
  <si>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</si>
  <si>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</si>
  <si>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</si>
  <si>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</si>
  <si>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</si>
  <si>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</si>
  <si>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</si>
  <si>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</si>
  <si>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</si>
  <si>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</si>
  <si>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</si>
  <si>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</si>
  <si>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</si>
  <si>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</si>
  <si>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</si>
  <si>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</si>
  <si>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</si>
  <si>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</si>
  <si>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</si>
  <si>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</si>
  <si>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</si>
  <si>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</si>
  <si>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</si>
  <si>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</si>
  <si>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</si>
  <si>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</si>
  <si>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</si>
  <si>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</si>
  <si>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</si>
  <si>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</si>
  <si>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</si>
  <si>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</si>
  <si>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</si>
  <si>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</si>
  <si>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</si>
  <si>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</si>
  <si>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</si>
  <si>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</si>
  <si>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</si>
  <si>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</si>
  <si>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</si>
  <si>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</si>
  <si>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</si>
  <si>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</si>
  <si>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</si>
  <si>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</si>
  <si>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</si>
  <si>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</si>
  <si>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</si>
  <si>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</si>
  <si>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</si>
  <si>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</si>
  <si>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</si>
  <si>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</si>
  <si>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</si>
  <si>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</si>
  <si>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</si>
  <si>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</si>
  <si>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</si>
  <si>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</si>
  <si>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</si>
  <si>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</si>
  <si>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</si>
  <si>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</si>
  <si>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</si>
  <si>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</si>
  <si>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</si>
  <si>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</si>
  <si>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</si>
  <si>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</si>
  <si>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</si>
  <si>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</si>
  <si>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</si>
  <si>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</si>
  <si>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</si>
  <si>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</si>
  <si>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</si>
  <si>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</si>
  <si>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</si>
  <si>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</si>
  <si>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</si>
  <si>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</si>
  <si>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</si>
  <si>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</si>
  <si>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</si>
  <si>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</si>
  <si>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</si>
  <si>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</si>
  <si>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</si>
  <si>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</si>
  <si>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</si>
  <si>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</si>
  <si>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</si>
  <si>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</si>
  <si>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</si>
  <si>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</si>
  <si>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</si>
  <si>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</si>
  <si>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</si>
  <si>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</si>
  <si>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</si>
  <si>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</si>
  <si>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</si>
  <si>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</si>
  <si>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</si>
  <si>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</si>
  <si>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</si>
  <si>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</si>
  <si>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</si>
  <si>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</si>
  <si>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</si>
  <si>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</si>
  <si>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</si>
  <si>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</si>
  <si>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</si>
  <si>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</si>
  <si>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</si>
  <si>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</si>
  <si>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</si>
  <si>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</si>
  <si>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</si>
  <si>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</si>
  <si>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</si>
  <si>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</si>
  <si>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</si>
  <si>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</si>
  <si>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</si>
  <si>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</si>
  <si>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</si>
  <si>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</si>
  <si>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</si>
  <si>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</si>
  <si>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</si>
  <si>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</si>
  <si>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</si>
  <si>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</si>
  <si>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</si>
  <si>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</si>
  <si>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</si>
  <si>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</si>
  <si>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</si>
  <si>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</si>
  <si>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</si>
  <si>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</si>
  <si>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</si>
  <si>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</si>
  <si>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</si>
  <si>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</si>
  <si>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</si>
  <si>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</si>
  <si>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</si>
  <si>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</si>
  <si>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</si>
  <si>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</si>
  <si>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</si>
  <si>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</si>
  <si>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</si>
  <si>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</si>
  <si>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</si>
  <si>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</si>
  <si>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</si>
  <si>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</si>
  <si>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</si>
  <si>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</si>
  <si>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</si>
  <si>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</si>
  <si>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</si>
  <si>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</si>
  <si>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</si>
  <si>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</si>
  <si>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</si>
  <si>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</si>
  <si>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</si>
  <si>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</si>
  <si>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</si>
  <si>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</si>
  <si>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</si>
  <si>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</si>
  <si>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</si>
  <si>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</si>
  <si>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</si>
  <si>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</si>
  <si>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</si>
  <si>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</si>
  <si>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</si>
  <si>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</si>
  <si>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</si>
  <si>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</si>
  <si>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</si>
  <si>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</si>
  <si>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</si>
  <si>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</si>
  <si>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</si>
  <si>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</si>
  <si>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</si>
  <si>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</si>
  <si>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</si>
  <si>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</si>
  <si>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</si>
  <si>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</si>
  <si>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</si>
  <si>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</si>
  <si>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</si>
  <si>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</si>
  <si>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</si>
  <si>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</si>
  <si>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</si>
  <si>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</si>
  <si>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</si>
  <si>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</si>
  <si>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</si>
  <si>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</si>
  <si>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</si>
  <si>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</si>
  <si>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</si>
  <si>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</si>
  <si>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</si>
  <si>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</si>
  <si>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</si>
  <si>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</si>
  <si>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</si>
  <si>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</si>
  <si>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</si>
  <si>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</si>
  <si>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</si>
  <si>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</si>
  <si>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</si>
  <si>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</si>
  <si>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</si>
  <si>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</si>
  <si>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</si>
  <si>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</si>
  <si>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</si>
  <si>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</si>
  <si>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</si>
  <si>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</si>
  <si>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</si>
  <si>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</si>
  <si>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</si>
  <si>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</si>
  <si>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</si>
  <si>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</si>
  <si>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</si>
  <si>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</si>
  <si>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</si>
  <si>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</si>
  <si>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</si>
  <si>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</si>
  <si>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</si>
  <si>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</si>
  <si>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</si>
  <si>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</si>
  <si>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</si>
  <si>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</si>
  <si>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</si>
  <si>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</si>
  <si>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</si>
  <si>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</si>
  <si>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</si>
  <si>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</si>
  <si>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</si>
  <si>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</si>
  <si>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</si>
  <si>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</si>
  <si>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</si>
  <si>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</si>
  <si>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</si>
  <si>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</si>
  <si>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</si>
  <si>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</si>
  <si>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</si>
  <si>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</si>
  <si>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</si>
  <si>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</si>
  <si>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</si>
  <si>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</si>
  <si>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</si>
  <si>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</si>
  <si>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</si>
  <si>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</si>
  <si>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</si>
  <si>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</si>
  <si>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</si>
  <si>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</si>
  <si>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</si>
  <si>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</si>
  <si>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</si>
  <si>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</si>
  <si>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</si>
  <si>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</si>
  <si>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</si>
  <si>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</si>
  <si>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</si>
  <si>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</si>
  <si>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</si>
  <si>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</si>
  <si>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</si>
  <si>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</si>
  <si>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</si>
  <si>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</si>
  <si>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</si>
  <si>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</si>
  <si>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</si>
  <si>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</si>
  <si>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</si>
  <si>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</si>
  <si>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</si>
  <si>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</si>
  <si>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</si>
  <si>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</si>
  <si>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</si>
  <si>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</si>
  <si>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</si>
  <si>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</si>
  <si>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</si>
  <si>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</si>
  <si>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</si>
  <si>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</si>
  <si>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</si>
  <si>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</si>
  <si>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</si>
  <si>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</si>
  <si>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</si>
  <si>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</si>
  <si>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</si>
  <si>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</si>
  <si>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</si>
  <si>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</si>
  <si>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</si>
  <si>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</si>
  <si>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</si>
  <si>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</si>
  <si>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</si>
  <si>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</si>
  <si>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</si>
  <si>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</si>
  <si>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</si>
  <si>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</si>
  <si>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</si>
  <si>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</si>
  <si>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</si>
  <si>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</si>
  <si>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</si>
  <si>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</si>
  <si>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</si>
  <si>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</si>
  <si>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</si>
  <si>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</si>
  <si>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</si>
  <si>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</si>
  <si>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</si>
  <si>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</si>
  <si>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</si>
  <si>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</si>
  <si>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</si>
  <si>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</si>
  <si>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</si>
  <si>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</si>
  <si>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</si>
  <si>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</si>
  <si>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</si>
  <si>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</si>
  <si>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</si>
  <si>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</si>
  <si>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</si>
  <si>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</si>
  <si>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</si>
  <si>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</si>
  <si>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</si>
  <si>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</si>
  <si>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</si>
  <si>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</si>
  <si>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</si>
  <si>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</si>
  <si>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</si>
  <si>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</si>
  <si>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</si>
  <si>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</si>
  <si>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</si>
  <si>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</si>
  <si>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</si>
  <si>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</si>
  <si>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</si>
  <si>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</si>
  <si>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</si>
  <si>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</si>
  <si>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</si>
  <si>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</si>
  <si>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</si>
  <si>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</si>
  <si>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</si>
  <si>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</si>
  <si>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</si>
  <si>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</si>
  <si>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</si>
  <si>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</si>
  <si>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</si>
  <si>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</si>
  <si>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</si>
  <si>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</si>
  <si>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</si>
  <si>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</si>
  <si>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</si>
  <si>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</si>
  <si>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</si>
  <si>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</si>
  <si>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</si>
  <si>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</si>
  <si>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</si>
  <si>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</si>
  <si>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</si>
  <si>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</si>
  <si>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</si>
  <si>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</si>
  <si>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</si>
  <si>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</si>
  <si>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</si>
  <si>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</si>
  <si>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</si>
  <si>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</si>
  <si>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</si>
  <si>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</si>
  <si>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</si>
  <si>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</si>
  <si>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</si>
  <si>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</si>
  <si>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</si>
  <si>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</si>
  <si>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</si>
  <si>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</si>
  <si>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</si>
  <si>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</si>
  <si>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</si>
  <si>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</si>
  <si>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</si>
  <si>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</si>
  <si>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</si>
  <si>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</si>
  <si>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</si>
  <si>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</si>
  <si>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</si>
  <si>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</si>
  <si>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</si>
  <si>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</si>
  <si>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</si>
  <si>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</si>
  <si>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</si>
  <si>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</si>
  <si>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</si>
  <si>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</si>
  <si>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</si>
  <si>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</si>
  <si>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</si>
  <si>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</si>
  <si>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</si>
  <si>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</si>
  <si>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</si>
  <si>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</si>
  <si>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</si>
  <si>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</si>
  <si>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</si>
  <si>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</si>
  <si>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</si>
  <si>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</si>
  <si>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</si>
  <si>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</si>
  <si>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</si>
  <si>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</si>
  <si>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</si>
  <si>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</si>
  <si>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</si>
  <si>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</si>
  <si>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</si>
  <si>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</si>
  <si>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</si>
  <si>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</si>
  <si>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</si>
  <si>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</si>
  <si>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</si>
  <si>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</si>
  <si>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</si>
  <si>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</si>
  <si>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</si>
  <si>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</si>
  <si>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</si>
  <si>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</si>
  <si>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</si>
  <si>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</si>
  <si>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</si>
  <si>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</si>
  <si>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</si>
  <si>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</si>
  <si>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</si>
  <si>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</si>
  <si>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</si>
  <si>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</si>
  <si>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</si>
  <si>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</si>
  <si>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</si>
  <si>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</si>
  <si>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</si>
  <si>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</si>
  <si>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</si>
  <si>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</si>
  <si>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</si>
  <si>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</si>
  <si>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</si>
  <si>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</si>
  <si>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</si>
  <si>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</si>
  <si>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</si>
  <si>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</si>
  <si>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</si>
  <si>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</si>
  <si>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</si>
  <si>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</si>
  <si>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</si>
  <si>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</si>
  <si>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</si>
  <si>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</si>
  <si>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</si>
  <si>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</si>
  <si>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</si>
  <si>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</si>
  <si>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</si>
  <si>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</si>
  <si>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</si>
  <si>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</si>
  <si>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</si>
  <si>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</si>
  <si>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</si>
  <si>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</si>
  <si>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</si>
  <si>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</si>
  <si>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</si>
  <si>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</si>
  <si>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</si>
  <si>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</si>
  <si>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</si>
  <si>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</si>
  <si>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</si>
  <si>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</si>
  <si>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</si>
  <si>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</si>
  <si>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</si>
  <si>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</si>
  <si>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</si>
  <si>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</si>
  <si>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</si>
  <si>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</si>
  <si>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</si>
  <si>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</si>
  <si>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</si>
  <si>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</si>
  <si>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</si>
  <si>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</si>
  <si>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</si>
  <si>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</si>
  <si>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</si>
  <si>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</si>
  <si>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</si>
  <si>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</si>
  <si>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</si>
  <si>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</si>
  <si>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</si>
  <si>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</si>
  <si>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</si>
  <si>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</si>
  <si>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</si>
  <si>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</si>
  <si>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</si>
  <si>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</si>
  <si>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</si>
  <si>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</si>
  <si>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</si>
  <si>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</si>
  <si>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</si>
  <si>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</si>
  <si>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</si>
  <si>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</si>
  <si>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</si>
  <si>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</si>
  <si>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</si>
  <si>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</si>
  <si>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</si>
  <si>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</si>
  <si>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</si>
  <si>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</si>
  <si>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</si>
  <si>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</si>
  <si>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</si>
  <si>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</si>
  <si>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</si>
  <si>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</si>
  <si>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</si>
  <si>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</si>
  <si>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</si>
  <si>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</si>
  <si>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</si>
  <si>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</si>
  <si>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</si>
  <si>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</si>
  <si>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</si>
  <si>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</si>
  <si>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</si>
  <si>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</si>
  <si>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</si>
  <si>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</si>
  <si>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</si>
  <si>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</si>
  <si>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</si>
  <si>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</si>
  <si>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</si>
  <si>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</si>
  <si>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</si>
  <si>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</si>
  <si>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</si>
  <si>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</si>
  <si>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</si>
  <si>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</si>
  <si>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</si>
  <si>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</si>
  <si>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</si>
  <si>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</si>
  <si>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</si>
  <si>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</si>
  <si>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</si>
  <si>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</si>
  <si>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</si>
  <si>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</si>
  <si>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</si>
  <si>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</si>
  <si>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</si>
  <si>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</si>
  <si>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</si>
  <si>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</si>
  <si>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</si>
  <si>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</si>
  <si>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</si>
  <si>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</si>
  <si>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</si>
  <si>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</si>
  <si>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</si>
  <si>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</si>
  <si>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</si>
  <si>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</si>
  <si>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</si>
  <si>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</si>
  <si>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</si>
  <si>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</si>
  <si>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</si>
  <si>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</si>
  <si>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</si>
  <si>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</si>
  <si>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</si>
  <si>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</si>
  <si>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</si>
  <si>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</si>
  <si>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</si>
  <si>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</si>
  <si>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</si>
  <si>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</si>
  <si>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</si>
  <si>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</si>
  <si>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</si>
  <si>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</si>
  <si>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</si>
  <si>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</si>
  <si>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</si>
  <si>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</si>
  <si>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</si>
  <si>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</si>
  <si>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</si>
  <si>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</si>
  <si>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</si>
  <si>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</si>
  <si>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</si>
  <si>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</si>
  <si>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</si>
  <si>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</si>
  <si>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</si>
  <si>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</si>
  <si>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</si>
  <si>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</si>
  <si>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</si>
  <si>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</si>
  <si>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</si>
  <si>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</si>
  <si>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</si>
  <si>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</si>
  <si>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</si>
  <si>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</si>
  <si>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</si>
  <si>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</si>
  <si>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</si>
  <si>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</si>
  <si>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</si>
  <si>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</si>
  <si>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</si>
  <si>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</si>
  <si>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</si>
  <si>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</si>
  <si>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</si>
  <si>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</si>
  <si>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</si>
  <si>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</si>
  <si>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</si>
  <si>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</si>
  <si>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</si>
  <si>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</si>
  <si>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</si>
  <si>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</si>
  <si>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</si>
  <si>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</si>
  <si>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</si>
  <si>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</si>
  <si>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</si>
  <si>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</si>
  <si>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</si>
  <si>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</si>
  <si>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</si>
  <si>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</si>
  <si>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</si>
  <si>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</si>
  <si>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</si>
  <si>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</si>
  <si>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</si>
  <si>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</si>
  <si>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</si>
  <si>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</si>
  <si>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</si>
  <si>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</si>
  <si>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</si>
  <si>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</si>
  <si>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</si>
  <si>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</si>
  <si>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</si>
  <si>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</si>
  <si>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</si>
  <si>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</si>
  <si>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</si>
  <si>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</si>
  <si>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</si>
  <si>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</si>
  <si>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</si>
  <si>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</si>
  <si>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</si>
  <si>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</si>
  <si>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</si>
  <si>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</si>
  <si>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</si>
  <si>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</si>
  <si>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</si>
  <si>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</si>
  <si>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</si>
  <si>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</si>
  <si>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</si>
  <si>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</si>
  <si>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</si>
  <si>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</si>
  <si>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</si>
  <si>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</si>
  <si>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</si>
  <si>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</si>
  <si>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</si>
  <si>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</si>
  <si>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</si>
  <si>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</si>
  <si>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</si>
  <si>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</si>
  <si>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</si>
  <si>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</si>
  <si>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</si>
  <si>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</si>
  <si>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</si>
  <si>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</si>
  <si>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</si>
  <si>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</si>
  <si>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</si>
  <si>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</si>
  <si>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</si>
  <si>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</si>
  <si>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</si>
  <si>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</si>
  <si>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</si>
  <si>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</si>
  <si>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</si>
  <si>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</si>
  <si>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</si>
  <si>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</si>
  <si>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</si>
  <si>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</si>
  <si>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</si>
  <si>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</si>
  <si>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</si>
  <si>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</si>
  <si>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</si>
  <si>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</si>
  <si>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</si>
  <si>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</si>
  <si>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</si>
  <si>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</si>
  <si>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</si>
  <si>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</si>
  <si>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</si>
  <si>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</si>
  <si>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</si>
  <si>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</si>
  <si>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</si>
  <si>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</si>
  <si>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</si>
  <si>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</si>
  <si>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</si>
  <si>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</si>
  <si>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</si>
  <si>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</si>
  <si>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</si>
  <si>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</si>
  <si>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</si>
  <si>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</si>
  <si>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</si>
  <si>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</si>
  <si>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</si>
  <si>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</si>
  <si>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</si>
  <si>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</si>
  <si>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</si>
  <si>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</si>
  <si>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</si>
  <si>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</si>
  <si>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</si>
  <si>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</si>
  <si>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</si>
  <si>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</si>
  <si>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</si>
  <si>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</si>
  <si>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</si>
  <si>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</si>
  <si>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</si>
  <si>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</si>
  <si>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</si>
  <si>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</si>
  <si>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</si>
  <si>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</si>
  <si>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</si>
  <si>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</si>
  <si>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</si>
  <si>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</si>
  <si>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</si>
  <si>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</si>
  <si>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</si>
  <si>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</si>
  <si>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</si>
  <si>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</si>
  <si>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</si>
  <si>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</si>
  <si>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</si>
  <si>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</si>
  <si>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</si>
  <si>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</si>
  <si>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</si>
  <si>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</si>
  <si>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</si>
  <si>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</si>
  <si>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</si>
  <si>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</si>
  <si>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</si>
  <si>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</si>
  <si>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</si>
  <si>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</si>
  <si>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</si>
  <si>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</si>
  <si>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</si>
  <si>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</si>
  <si>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</si>
  <si>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</si>
  <si>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</si>
  <si>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</si>
  <si>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</si>
  <si>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</si>
  <si>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</si>
  <si>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</si>
  <si>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</si>
  <si>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</si>
  <si>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</si>
  <si>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</si>
  <si>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</si>
  <si>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</si>
  <si>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</si>
  <si>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</si>
  <si>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</si>
  <si>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</si>
  <si>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</si>
  <si>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</si>
  <si>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</si>
  <si>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</si>
  <si>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</si>
  <si>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</si>
  <si>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</si>
  <si>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</si>
  <si>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</si>
  <si>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</si>
  <si>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</si>
  <si>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</si>
  <si>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</si>
  <si>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</si>
  <si>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</si>
  <si>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</si>
  <si>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</si>
  <si>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</si>
  <si>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</si>
  <si>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</si>
  <si>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</si>
  <si>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</si>
  <si>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</si>
  <si>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</si>
  <si>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</si>
  <si>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</si>
  <si>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</si>
  <si>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</si>
  <si>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</si>
  <si>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</si>
  <si>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</si>
  <si>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</si>
  <si>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</si>
  <si>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</si>
  <si>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</si>
  <si>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</si>
  <si>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</si>
  <si>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</si>
  <si>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</si>
  <si>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</si>
  <si>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</si>
  <si>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</si>
  <si>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</si>
  <si>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</si>
  <si>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</si>
  <si>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</si>
  <si>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</si>
  <si>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</si>
  <si>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</si>
  <si>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</si>
  <si>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</si>
  <si>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</si>
  <si>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</si>
  <si>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</si>
  <si>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</si>
  <si>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</si>
  <si>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</si>
  <si>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</si>
  <si>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</si>
  <si>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</si>
  <si>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</si>
  <si>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</si>
  <si>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</si>
  <si>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</si>
  <si>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</si>
  <si>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</si>
  <si>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</si>
  <si>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</si>
  <si>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</si>
  <si>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</si>
  <si>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</si>
  <si>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</si>
  <si>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</si>
  <si>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</si>
  <si>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</si>
  <si>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</si>
  <si>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</si>
  <si>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</si>
  <si>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</si>
  <si>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</si>
  <si>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</si>
  <si>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</si>
  <si>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</si>
  <si>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</si>
  <si>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</si>
  <si>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</si>
  <si>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</si>
  <si>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</si>
  <si>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</si>
  <si>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</si>
  <si>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</si>
  <si>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</si>
  <si>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</si>
  <si>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</si>
  <si>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</si>
  <si>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</si>
  <si>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</si>
  <si>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</si>
  <si>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</si>
  <si>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</si>
  <si>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</si>
  <si>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</si>
  <si>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</si>
  <si>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</si>
  <si>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</si>
  <si>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</si>
  <si>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</si>
  <si>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</si>
  <si>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</si>
  <si>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</si>
  <si>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</si>
  <si>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</si>
  <si>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</si>
  <si>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</si>
  <si>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</si>
  <si>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</si>
  <si>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</si>
  <si>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</si>
  <si>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</si>
  <si>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</si>
  <si>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</si>
  <si>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</si>
  <si>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</si>
  <si>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</si>
  <si>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</si>
  <si>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</si>
  <si>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</si>
  <si>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</si>
  <si>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</si>
  <si>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</si>
  <si>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</si>
  <si>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</si>
  <si>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</si>
  <si>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</si>
  <si>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</si>
  <si>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</si>
  <si>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</si>
  <si>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</si>
  <si>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</si>
  <si>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</si>
  <si>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</si>
  <si>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</si>
  <si>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</si>
  <si>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</si>
  <si>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</si>
  <si>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</si>
  <si>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</si>
  <si>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</si>
  <si>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</si>
  <si>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</si>
  <si>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</si>
  <si>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</si>
  <si>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</si>
  <si>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</si>
  <si>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</si>
  <si>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</si>
  <si>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</si>
  <si>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</si>
  <si>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</si>
  <si>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</si>
  <si>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</si>
  <si>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</si>
  <si>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</si>
  <si>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</si>
  <si>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</si>
  <si>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</si>
  <si>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</si>
  <si>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</si>
  <si>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</si>
  <si>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</si>
  <si>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</si>
  <si>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</si>
  <si>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</si>
  <si>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</si>
  <si>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</si>
  <si>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</si>
  <si>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</si>
  <si>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</si>
  <si>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</si>
  <si>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</si>
  <si>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</si>
  <si>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</si>
  <si>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</si>
  <si>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</si>
  <si>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</si>
  <si>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</si>
  <si>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</si>
  <si>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</si>
  <si>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</si>
  <si>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</si>
  <si>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</si>
  <si>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</si>
  <si>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</si>
  <si>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</si>
  <si>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</si>
  <si>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</si>
  <si>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</si>
  <si>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</si>
  <si>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</si>
  <si>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</si>
  <si>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</si>
  <si>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</si>
  <si>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</si>
  <si>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</si>
  <si>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</si>
  <si>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</si>
  <si>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</si>
  <si>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</si>
  <si>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</si>
  <si>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</si>
  <si>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</si>
  <si>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</si>
  <si>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</si>
  <si>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</si>
  <si>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</si>
  <si>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</si>
  <si>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</si>
  <si>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</si>
  <si>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</si>
  <si>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</si>
  <si>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</si>
  <si>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</si>
  <si>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</si>
  <si>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</si>
  <si>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</si>
  <si>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</si>
  <si>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</si>
  <si>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</si>
  <si>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</si>
  <si>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</si>
  <si>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</si>
  <si>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</si>
  <si>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</si>
  <si>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</si>
  <si>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</si>
  <si>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</si>
  <si>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</si>
  <si>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</si>
  <si>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</si>
  <si>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</si>
  <si>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</si>
  <si>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</si>
  <si>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</si>
  <si>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</si>
  <si>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</si>
  <si>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</si>
  <si>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</si>
  <si>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</si>
  <si>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</si>
  <si>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</si>
  <si>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</si>
  <si>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</si>
  <si>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</si>
  <si>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</si>
  <si>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</si>
  <si>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</si>
  <si>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</si>
  <si>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</si>
  <si>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</si>
  <si>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</si>
  <si>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</si>
  <si>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</si>
  <si>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</si>
  <si>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</si>
  <si>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</si>
  <si>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</si>
  <si>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</si>
  <si>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</si>
  <si>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</si>
  <si>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</si>
  <si>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</si>
  <si>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</si>
  <si>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</si>
  <si>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</si>
  <si>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</si>
  <si>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</si>
  <si>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</si>
  <si>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</si>
  <si>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</si>
  <si>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</si>
  <si>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</si>
  <si>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</si>
  <si>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</si>
  <si>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</si>
  <si>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</si>
  <si>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</si>
  <si>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</si>
  <si>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</si>
  <si>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</si>
  <si>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</si>
  <si>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</si>
  <si>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</si>
  <si>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</si>
  <si>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</si>
  <si>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</si>
  <si>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</si>
  <si>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</si>
  <si>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</si>
  <si>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</si>
  <si>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</si>
  <si>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</si>
  <si>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</si>
  <si>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</si>
  <si>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</si>
  <si>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</si>
  <si>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</si>
  <si>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</si>
  <si>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</si>
  <si>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</si>
  <si>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</si>
  <si>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</si>
  <si>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</si>
  <si>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</si>
  <si>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</si>
  <si>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</si>
  <si>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</si>
  <si>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</si>
  <si>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</si>
  <si>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</si>
  <si>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</si>
  <si>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</si>
  <si>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</si>
  <si>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</si>
  <si>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</si>
  <si>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</si>
  <si>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</si>
  <si>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</si>
  <si>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</si>
  <si>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</si>
  <si>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</si>
  <si>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</si>
  <si>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</si>
  <si>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</si>
  <si>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</si>
  <si>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</si>
  <si>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</si>
  <si>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</si>
  <si>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</si>
  <si>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</si>
  <si>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</si>
  <si>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</si>
  <si>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</si>
  <si>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</si>
  <si>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</si>
  <si>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</si>
  <si>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</si>
  <si>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</si>
  <si>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</si>
  <si>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</si>
  <si>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</si>
  <si>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</si>
  <si>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</si>
  <si>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</si>
  <si>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</si>
  <si>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</si>
  <si>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</si>
  <si>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</si>
  <si>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</si>
  <si>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</si>
  <si>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</si>
  <si>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</si>
  <si>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</si>
  <si>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</si>
  <si>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</si>
  <si>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</si>
  <si>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</si>
  <si>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</si>
  <si>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</si>
  <si>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</si>
  <si>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</si>
  <si>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</si>
  <si>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</si>
  <si>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</si>
  <si>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</si>
  <si>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</si>
  <si>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</si>
  <si>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</si>
  <si>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</si>
  <si>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</si>
  <si>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</si>
  <si>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</si>
  <si>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</si>
  <si>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</si>
  <si>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</si>
  <si>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</si>
  <si>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</si>
  <si>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</si>
  <si>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</si>
  <si>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</si>
  <si>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</si>
  <si>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</si>
  <si>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</si>
  <si>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</si>
  <si>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</si>
  <si>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</si>
  <si>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</si>
  <si>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</si>
  <si>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</si>
  <si>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</si>
  <si>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</si>
  <si>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</si>
  <si>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</si>
  <si>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</si>
  <si>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</si>
  <si>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</si>
  <si>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</si>
  <si>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</si>
  <si>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</si>
  <si>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</si>
  <si>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</si>
  <si>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</si>
  <si>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</si>
  <si>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</si>
  <si>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</si>
  <si>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</si>
  <si>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</si>
  <si>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</si>
  <si>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</si>
  <si>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</si>
  <si>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</si>
  <si>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</si>
  <si>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</si>
  <si>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</si>
  <si>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</si>
  <si>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</si>
  <si>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</si>
  <si>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</si>
  <si>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</si>
  <si>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</si>
  <si>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</si>
  <si>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</si>
  <si>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</si>
  <si>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</si>
  <si>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</si>
  <si>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</si>
  <si>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</si>
  <si>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</si>
  <si>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</si>
  <si>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</si>
  <si>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</si>
  <si>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</si>
  <si>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</si>
  <si>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</si>
  <si>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</si>
  <si>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</si>
  <si>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</si>
  <si>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</si>
  <si>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</si>
  <si>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</si>
  <si>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</si>
  <si>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</si>
  <si>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</si>
  <si>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</si>
  <si>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</si>
  <si>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</si>
  <si>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</si>
  <si>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</si>
  <si>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</si>
  <si>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</si>
  <si>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</si>
  <si>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</si>
  <si>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</si>
  <si>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</si>
  <si>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</si>
  <si>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</si>
  <si>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</si>
  <si>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</si>
  <si>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</si>
  <si>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</si>
  <si>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</si>
  <si>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</si>
  <si>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</si>
  <si>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</si>
  <si>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</si>
  <si>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</si>
  <si>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</si>
  <si>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</si>
  <si>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</si>
  <si>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</si>
  <si>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</si>
  <si>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</si>
  <si>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</si>
  <si>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</si>
  <si>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</si>
  <si>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</si>
  <si>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</si>
  <si>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</si>
  <si>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</si>
  <si>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</si>
  <si>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</si>
  <si>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</si>
  <si>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</si>
  <si>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</si>
  <si>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</si>
  <si>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</si>
  <si>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</si>
  <si>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</si>
  <si>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</si>
  <si>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</si>
  <si>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</si>
  <si>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</si>
  <si>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</si>
  <si>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</si>
  <si>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</si>
  <si>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</si>
  <si>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</si>
  <si>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</si>
  <si>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</si>
  <si>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</si>
  <si>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</si>
  <si>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</si>
  <si>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</si>
  <si>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</si>
  <si>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</si>
  <si>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</si>
  <si>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</si>
  <si>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</si>
  <si>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</si>
  <si>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</si>
  <si>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</si>
  <si>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</si>
  <si>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</si>
  <si>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</si>
  <si>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</si>
  <si>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</si>
  <si>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</si>
  <si>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</si>
  <si>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</si>
  <si>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</si>
  <si>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</si>
  <si>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</si>
  <si>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</si>
  <si>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</si>
  <si>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</si>
  <si>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</si>
  <si>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</si>
  <si>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</si>
  <si>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</si>
  <si>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</si>
  <si>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</si>
  <si>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</si>
  <si>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</si>
  <si>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</si>
  <si>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</si>
  <si>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</si>
  <si>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</si>
  <si>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</si>
  <si>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</si>
  <si>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</si>
  <si>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</si>
  <si>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</si>
  <si>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</si>
  <si>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</si>
  <si>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</si>
  <si>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</si>
  <si>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</si>
  <si>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</si>
  <si>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</si>
  <si>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</si>
  <si>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</si>
  <si>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</si>
  <si>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</si>
  <si>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</si>
  <si>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</si>
  <si>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</si>
  <si>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</si>
  <si>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</si>
  <si>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</si>
  <si>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</si>
  <si>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</si>
  <si>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</si>
  <si>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</si>
  <si>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</si>
  <si>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</si>
  <si>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</si>
  <si>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</si>
  <si>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</si>
  <si>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</si>
  <si>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</si>
  <si>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</si>
  <si>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</si>
  <si>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</si>
  <si>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</si>
  <si>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</si>
  <si>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</si>
  <si>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</si>
  <si>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</si>
  <si>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</si>
  <si>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</si>
  <si>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</si>
  <si>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</si>
  <si>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</si>
  <si>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</si>
  <si>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</si>
  <si>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</si>
  <si>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</si>
  <si>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</si>
  <si>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</si>
  <si>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</si>
  <si>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</si>
  <si>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</si>
  <si>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</si>
  <si>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</si>
  <si>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</si>
  <si>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</si>
  <si>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</si>
  <si>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</si>
  <si>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</si>
  <si>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</si>
  <si>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</si>
  <si>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</si>
  <si>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</si>
  <si>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</si>
  <si>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</si>
  <si>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</si>
  <si>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</si>
  <si>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</si>
  <si>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</si>
  <si>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</si>
  <si>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</si>
  <si>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</si>
  <si>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</si>
  <si>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</si>
  <si>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</si>
  <si>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</si>
  <si>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</si>
  <si>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</si>
  <si>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</si>
  <si>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</si>
  <si>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</si>
  <si>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</si>
  <si>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</si>
  <si>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</si>
  <si>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</si>
  <si>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</si>
  <si>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</si>
  <si>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</si>
  <si>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</si>
  <si>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</si>
  <si>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</si>
  <si>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</si>
  <si>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</si>
  <si>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</si>
  <si>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</si>
  <si>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</si>
  <si>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</si>
  <si>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</si>
  <si>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</si>
  <si>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</si>
  <si>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</si>
  <si>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</si>
  <si>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</si>
  <si>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</si>
  <si>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</si>
  <si>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</si>
  <si>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</si>
  <si>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</si>
  <si>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</si>
  <si>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</si>
  <si>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</si>
  <si>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</si>
  <si>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</si>
  <si>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</si>
  <si>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</si>
  <si>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</si>
  <si>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</si>
  <si>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</si>
  <si>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</si>
  <si>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</si>
  <si>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</si>
  <si>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</si>
  <si>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</si>
  <si>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</si>
  <si>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</si>
  <si>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</si>
  <si>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</si>
  <si>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</si>
  <si>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</si>
  <si>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</si>
  <si>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</si>
  <si>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</si>
  <si>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</si>
  <si>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</si>
  <si>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</si>
  <si>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</si>
  <si>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</si>
  <si>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</si>
  <si>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</si>
  <si>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</si>
  <si>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</si>
  <si>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</si>
  <si>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</si>
  <si>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</si>
  <si>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</si>
  <si>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</si>
  <si>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</si>
  <si>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</si>
  <si>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</si>
  <si>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</si>
  <si>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</si>
  <si>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</si>
  <si>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</si>
  <si>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</si>
  <si>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</si>
  <si>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</si>
  <si>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</si>
  <si>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</si>
  <si>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</si>
  <si>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</si>
  <si>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</si>
  <si>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</si>
  <si>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</si>
  <si>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</si>
  <si>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</si>
  <si>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</si>
  <si>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</si>
  <si>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</si>
  <si>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</si>
  <si>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</si>
  <si>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</si>
  <si>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</si>
  <si>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</si>
  <si>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</si>
  <si>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</si>
  <si>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</si>
  <si>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</si>
  <si>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</si>
  <si>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</si>
  <si>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</si>
  <si>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</si>
  <si>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</si>
  <si>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</si>
  <si>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</si>
  <si>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</si>
  <si>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</si>
  <si>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</si>
  <si>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</si>
  <si>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</si>
  <si>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</si>
  <si>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</si>
  <si>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</si>
  <si>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</si>
  <si>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</si>
  <si>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</si>
  <si>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</si>
  <si>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</si>
  <si>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</si>
  <si>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</si>
  <si>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</si>
  <si>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</si>
  <si>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</si>
  <si>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</si>
  <si>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</si>
  <si>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</si>
  <si>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</si>
  <si>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</si>
  <si>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</si>
  <si>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</si>
  <si>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</si>
  <si>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</si>
  <si>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</si>
  <si>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</si>
  <si>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</si>
  <si>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</si>
  <si>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</si>
  <si>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</si>
  <si>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</si>
  <si>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</si>
  <si>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</si>
  <si>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</si>
  <si>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</si>
  <si>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</si>
  <si>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</si>
  <si>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</si>
  <si>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</si>
  <si>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</si>
  <si>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</si>
  <si>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</si>
  <si>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</si>
  <si>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</si>
  <si>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</si>
  <si>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</si>
  <si>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</si>
  <si>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</si>
  <si>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</si>
  <si>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</si>
  <si>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</si>
  <si>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</si>
  <si>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</si>
  <si>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</si>
  <si>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</si>
  <si>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</si>
  <si>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</si>
  <si>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</si>
  <si>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</si>
  <si>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</si>
  <si>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</si>
  <si>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</si>
  <si>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</si>
  <si>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</si>
  <si>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</si>
  <si>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</si>
  <si>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</si>
  <si>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</si>
  <si>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</si>
  <si>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</si>
  <si>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</si>
  <si>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</si>
  <si>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</si>
  <si>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</si>
  <si>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</si>
  <si>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</si>
  <si>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</si>
  <si>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</si>
  <si>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</si>
  <si>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</si>
  <si>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</si>
  <si>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</si>
  <si>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</si>
  <si>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</si>
  <si>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</si>
  <si>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</si>
  <si>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</si>
  <si>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</si>
  <si>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</si>
  <si>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</si>
  <si>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</si>
  <si>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</si>
  <si>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</si>
  <si>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</si>
  <si>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</si>
  <si>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</si>
  <si>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</si>
  <si>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</si>
  <si>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</si>
  <si>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</si>
  <si>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</si>
  <si>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</si>
  <si>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</si>
  <si>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</si>
  <si>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</si>
  <si>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</si>
  <si>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</si>
  <si>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</si>
  <si>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</si>
  <si>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</si>
  <si>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</si>
  <si>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</si>
  <si>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</si>
  <si>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</si>
  <si>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</si>
  <si>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</si>
  <si>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</si>
  <si>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</si>
  <si>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</si>
  <si>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</si>
  <si>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</si>
  <si>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</si>
  <si>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</si>
  <si>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</si>
  <si>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</si>
  <si>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</si>
  <si>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</si>
  <si>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</si>
  <si>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</si>
  <si>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</si>
  <si>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</si>
  <si>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</si>
  <si>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</si>
  <si>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</si>
  <si>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</si>
  <si>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</si>
  <si>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</si>
  <si>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</si>
  <si>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</si>
  <si>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</si>
  <si>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</si>
  <si>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</si>
  <si>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</si>
  <si>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</si>
  <si>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</si>
  <si>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</si>
  <si>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</si>
  <si>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</si>
  <si>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</si>
  <si>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</si>
  <si>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</si>
  <si>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</si>
  <si>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</si>
  <si>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</si>
  <si>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</si>
  <si>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</si>
  <si>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</si>
  <si>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</si>
  <si>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</si>
  <si>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</si>
  <si>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</si>
  <si>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</si>
  <si>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</si>
  <si>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</si>
  <si>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</si>
  <si>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</si>
  <si>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</si>
  <si>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</si>
  <si>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</si>
  <si>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</si>
  <si>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</si>
  <si>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</si>
  <si>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</si>
  <si>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</si>
  <si>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</si>
  <si>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</si>
  <si>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</si>
  <si>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</si>
  <si>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</si>
  <si>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</si>
  <si>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</si>
  <si>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</si>
  <si>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</si>
  <si>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</si>
  <si>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</si>
  <si>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</si>
  <si>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</si>
  <si>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</si>
  <si>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</si>
  <si>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</si>
  <si>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</si>
  <si>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</si>
  <si>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</si>
  <si>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</si>
  <si>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</si>
  <si>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</si>
  <si>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</si>
  <si>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</si>
  <si>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</si>
  <si>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</si>
  <si>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</si>
  <si>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</si>
  <si>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</si>
  <si>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</si>
  <si>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</si>
  <si>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</si>
  <si>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</si>
  <si>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</si>
  <si>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</si>
  <si>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</si>
  <si>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</si>
  <si>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</si>
  <si>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</si>
  <si>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</si>
  <si>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</si>
  <si>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</si>
  <si>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</si>
  <si>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</si>
  <si>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</si>
  <si>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</si>
  <si>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</si>
  <si>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</si>
  <si>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</si>
  <si>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</si>
  <si>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</si>
  <si>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</si>
  <si>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</si>
  <si>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</si>
  <si>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</si>
  <si>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</si>
  <si>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</si>
  <si>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</si>
  <si>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</si>
  <si>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</si>
  <si>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</si>
  <si>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</si>
  <si>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</si>
  <si>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</si>
  <si>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</si>
  <si>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</si>
  <si>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</si>
  <si>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</si>
  <si>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</si>
  <si>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</si>
  <si>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</si>
  <si>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</si>
  <si>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</si>
  <si>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</si>
  <si>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</si>
  <si>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</si>
  <si>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</si>
  <si>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</si>
  <si>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</si>
  <si>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</si>
  <si>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</si>
  <si>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</si>
  <si>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</si>
  <si>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</si>
  <si>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</si>
  <si>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</si>
  <si>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</si>
  <si>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</si>
  <si>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</si>
  <si>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</si>
  <si>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</si>
  <si>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</si>
  <si>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</si>
  <si>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</si>
  <si>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</si>
  <si>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</si>
  <si>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</si>
  <si>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</si>
  <si>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</si>
  <si>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</si>
  <si>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</si>
  <si>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</si>
  <si>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</si>
  <si>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</si>
  <si>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</si>
  <si>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</si>
  <si>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</si>
  <si>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</si>
  <si>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</si>
  <si>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</si>
  <si>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</si>
  <si>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</si>
  <si>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</si>
  <si>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</si>
  <si>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</si>
  <si>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</si>
  <si>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</si>
  <si>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</si>
  <si>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</si>
  <si>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</si>
  <si>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</si>
  <si>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</si>
  <si>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</si>
  <si>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</si>
  <si>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</si>
  <si>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</si>
  <si>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</si>
  <si>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</si>
  <si>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</si>
  <si>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</si>
  <si>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</si>
  <si>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</si>
  <si>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</si>
  <si>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</si>
  <si>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</si>
  <si>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</si>
  <si>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</si>
  <si>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</si>
  <si>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</si>
  <si>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</si>
  <si>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</si>
  <si>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</si>
  <si>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</si>
  <si>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</si>
  <si>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</si>
  <si>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</si>
  <si>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</si>
  <si>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</si>
  <si>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</si>
  <si>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</si>
  <si>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</si>
  <si>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</si>
  <si>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</si>
  <si>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</si>
  <si>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</si>
  <si>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</si>
  <si>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</si>
  <si>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</si>
  <si>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</si>
  <si>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</si>
  <si>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</si>
  <si>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</si>
  <si>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</si>
  <si>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</si>
  <si>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</si>
  <si>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</si>
  <si>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</si>
  <si>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</si>
  <si>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</si>
  <si>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</si>
  <si>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</si>
  <si>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</si>
  <si>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</si>
  <si>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</si>
  <si>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</si>
  <si>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</si>
  <si>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</si>
  <si>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</si>
  <si>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</si>
  <si>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</si>
  <si>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</si>
  <si>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</si>
  <si>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</si>
  <si>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</si>
  <si>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</si>
  <si>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</si>
  <si>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</si>
  <si>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</si>
  <si>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</si>
  <si>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</si>
  <si>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</si>
  <si>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</si>
  <si>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</si>
  <si>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</si>
  <si>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</si>
  <si>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</si>
  <si>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</si>
  <si>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</si>
  <si>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</si>
  <si>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</si>
  <si>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</si>
  <si>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</si>
  <si>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</si>
  <si>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</si>
  <si>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</si>
  <si>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</si>
  <si>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</si>
  <si>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</si>
  <si>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</si>
  <si>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</si>
  <si>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</si>
  <si>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</si>
  <si>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</si>
  <si>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</si>
  <si>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</si>
  <si>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</si>
  <si>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</si>
  <si>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</si>
  <si>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</si>
  <si>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</si>
  <si>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</si>
  <si>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</si>
  <si>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</si>
  <si>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</si>
  <si>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</si>
  <si>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</si>
  <si>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</si>
  <si>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</si>
  <si>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</si>
  <si>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</si>
  <si>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</si>
  <si>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</si>
  <si>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</si>
  <si>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</si>
  <si>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</si>
  <si>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</si>
  <si>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</si>
  <si>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</si>
  <si>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</si>
  <si>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</si>
  <si>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</si>
  <si>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</si>
  <si>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</si>
  <si>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</si>
  <si>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</si>
  <si>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</si>
  <si>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</si>
  <si>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</si>
  <si>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</si>
  <si>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</si>
  <si>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</si>
  <si>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</si>
  <si>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</si>
  <si>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</si>
  <si>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</si>
  <si>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</si>
  <si>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</si>
  <si>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</si>
  <si>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</si>
  <si>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</si>
  <si>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</si>
  <si>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</si>
  <si>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</si>
  <si>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</si>
  <si>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</si>
  <si>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</si>
  <si>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</si>
  <si>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</si>
  <si>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</si>
  <si>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</si>
  <si>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</si>
  <si>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</si>
  <si>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</si>
  <si>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</si>
  <si>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</si>
  <si>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</si>
  <si>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</si>
  <si>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</si>
  <si>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</si>
  <si>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</si>
  <si>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</si>
  <si>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</si>
  <si>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</si>
  <si>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</si>
  <si>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</si>
  <si>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</si>
  <si>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</si>
  <si>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</si>
  <si>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</si>
  <si>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</si>
  <si>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</si>
  <si>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</si>
  <si>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</si>
  <si>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</si>
  <si>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</si>
  <si>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</si>
  <si>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</si>
  <si>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</si>
  <si>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</si>
  <si>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</si>
  <si>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</si>
  <si>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</si>
  <si>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</si>
  <si>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</si>
  <si>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</si>
  <si>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</si>
  <si>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</si>
  <si>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</si>
  <si>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</si>
  <si>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</si>
  <si>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</si>
  <si>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</si>
  <si>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</si>
  <si>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</si>
  <si>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</si>
  <si>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</si>
  <si>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</si>
  <si>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</si>
  <si>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</si>
  <si>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</si>
  <si>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</si>
  <si>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</si>
  <si>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</si>
  <si>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</si>
  <si>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</si>
  <si>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</si>
  <si>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</si>
  <si>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</si>
  <si>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</si>
  <si>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</si>
  <si>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</si>
  <si>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</si>
  <si>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</si>
  <si>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</si>
  <si>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</si>
  <si>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</si>
  <si>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</si>
  <si>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</si>
  <si>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</si>
  <si>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</si>
  <si>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</si>
  <si>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</si>
  <si>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</si>
  <si>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</si>
  <si>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</si>
  <si>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</si>
  <si>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</si>
  <si>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</si>
  <si>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</si>
  <si>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</si>
  <si>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</si>
  <si>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</si>
  <si>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</si>
  <si>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</si>
  <si>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</si>
  <si>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</si>
  <si>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</si>
  <si>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</si>
  <si>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</si>
  <si>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</si>
  <si>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</si>
  <si>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</si>
  <si>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</si>
  <si>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</si>
  <si>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</si>
  <si>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</si>
  <si>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</si>
  <si>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</si>
  <si>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</si>
  <si>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</si>
  <si>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</si>
  <si>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</si>
  <si>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</si>
  <si>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</si>
  <si>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</si>
  <si>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</si>
  <si>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</si>
  <si>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</si>
  <si>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</si>
  <si>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</si>
  <si>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</si>
  <si>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</si>
  <si>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</si>
  <si>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</si>
  <si>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</si>
  <si>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</si>
  <si>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</si>
  <si>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</si>
  <si>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</si>
  <si>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</si>
  <si>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</si>
  <si>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</si>
  <si>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</si>
  <si>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</si>
  <si>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</si>
  <si>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</si>
  <si>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</si>
  <si>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</si>
  <si>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</si>
  <si>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</si>
  <si>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</si>
  <si>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</si>
  <si>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</si>
  <si>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</si>
  <si>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</si>
  <si>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</si>
  <si>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</si>
  <si>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</si>
  <si>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</si>
  <si>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</si>
  <si>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</si>
  <si>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</si>
  <si>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</si>
  <si>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</si>
  <si>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</si>
  <si>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</si>
  <si>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</si>
  <si>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</si>
  <si>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</si>
  <si>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</si>
  <si>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</si>
  <si>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</si>
  <si>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</si>
  <si>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</si>
  <si>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</si>
  <si>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</si>
  <si>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</si>
  <si>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</si>
  <si>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</si>
  <si>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</si>
  <si>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</si>
  <si>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</si>
  <si>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</si>
  <si>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</si>
  <si>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</si>
  <si>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</si>
  <si>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</si>
  <si>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</si>
  <si>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</si>
  <si>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</si>
  <si>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</si>
  <si>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</si>
  <si>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</si>
  <si>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</si>
  <si>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</si>
  <si>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</si>
  <si>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</si>
  <si>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</si>
  <si>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</si>
  <si>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</si>
  <si>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</si>
  <si>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</si>
  <si>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</si>
  <si>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</si>
  <si>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</si>
  <si>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</si>
  <si>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</si>
  <si>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</si>
  <si>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</si>
  <si>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</si>
  <si>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</si>
  <si>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</si>
  <si>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</si>
  <si>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</si>
  <si>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</si>
  <si>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</si>
  <si>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</si>
  <si>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</si>
  <si>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</si>
  <si>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</si>
  <si>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</si>
  <si>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</si>
  <si>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</si>
  <si>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</si>
  <si>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</si>
  <si>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</si>
  <si>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</si>
  <si>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</si>
  <si>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</si>
  <si>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</si>
  <si>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</si>
  <si>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</si>
  <si>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</si>
  <si>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</si>
  <si>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</si>
  <si>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</si>
  <si>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</si>
  <si>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</si>
  <si>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</si>
  <si>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</si>
  <si>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</si>
  <si>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</si>
  <si>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</si>
  <si>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</si>
  <si>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</si>
  <si>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</si>
  <si>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</si>
  <si>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</si>
  <si>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</si>
  <si>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</si>
  <si>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</si>
  <si>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</si>
  <si>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</si>
  <si>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</si>
  <si>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</si>
  <si>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</si>
  <si>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</si>
  <si>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</si>
  <si>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</si>
  <si>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</si>
  <si>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</si>
  <si>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</si>
  <si>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</si>
  <si>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</si>
  <si>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</si>
  <si>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</si>
  <si>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</si>
  <si>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</si>
  <si>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</si>
  <si>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</si>
  <si>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</si>
  <si>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</si>
  <si>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</si>
  <si>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</si>
  <si>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</si>
  <si>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</si>
  <si>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</si>
  <si>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</si>
  <si>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</si>
  <si>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</si>
  <si>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</si>
  <si>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</si>
  <si>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</si>
  <si>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</si>
  <si>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</si>
  <si>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</si>
  <si>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</si>
  <si>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</si>
  <si>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</si>
  <si>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</si>
  <si>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</si>
  <si>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</si>
  <si>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</si>
  <si>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</si>
  <si>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</si>
  <si>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</si>
  <si>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</si>
  <si>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</si>
  <si>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</si>
  <si>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</si>
  <si>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</si>
  <si>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</si>
  <si>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</si>
  <si>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</si>
  <si>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</si>
  <si>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</si>
  <si>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</si>
  <si>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</si>
  <si>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</si>
  <si>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</si>
  <si>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</si>
  <si>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</si>
  <si>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</si>
  <si>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</si>
  <si>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</si>
  <si>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</si>
  <si>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</si>
  <si>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</si>
  <si>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</si>
  <si>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</si>
  <si>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</si>
  <si>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</si>
  <si>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</si>
  <si>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</si>
  <si>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</si>
  <si>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</si>
  <si>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</si>
  <si>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</si>
  <si>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</si>
  <si>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</si>
  <si>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</si>
  <si>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</si>
  <si>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</si>
  <si>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</si>
  <si>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</si>
  <si>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</si>
  <si>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</si>
  <si>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</si>
  <si>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</si>
  <si>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</si>
  <si>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</si>
  <si>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</si>
  <si>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</si>
  <si>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</si>
  <si>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</si>
  <si>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</si>
  <si>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</si>
  <si>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</si>
  <si>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</si>
  <si>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</si>
  <si>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</si>
  <si>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</si>
  <si>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</si>
  <si>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</si>
  <si>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</si>
  <si>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</si>
  <si>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</si>
  <si>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</si>
  <si>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</si>
  <si>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</si>
  <si>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</si>
  <si>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</si>
  <si>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</si>
  <si>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</si>
  <si>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</si>
  <si>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</si>
  <si>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</si>
  <si>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</si>
  <si>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</si>
  <si>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</si>
  <si>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</si>
  <si>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</si>
  <si>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</si>
  <si>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</si>
  <si>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</si>
  <si>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</si>
  <si>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</si>
  <si>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</si>
  <si>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</si>
  <si>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</si>
  <si>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</si>
  <si>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</si>
  <si>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</si>
  <si>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</si>
  <si>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</si>
  <si>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</si>
  <si>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</si>
  <si>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</si>
  <si>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</si>
  <si>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</si>
  <si>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</si>
  <si>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</si>
  <si>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</si>
  <si>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</si>
  <si>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</si>
  <si>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</si>
  <si>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</si>
  <si>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</si>
  <si>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</si>
  <si>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</si>
  <si>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</si>
  <si>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</si>
  <si>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</si>
  <si>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</si>
  <si>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</si>
  <si>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</si>
  <si>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</si>
  <si>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</si>
  <si>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</si>
  <si>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</si>
  <si>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</si>
  <si>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</si>
  <si>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</si>
  <si>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</si>
  <si>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</si>
  <si>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</si>
  <si>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</si>
  <si>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</si>
  <si>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</si>
  <si>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</si>
  <si>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</si>
  <si>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</si>
  <si>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</si>
  <si>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</si>
  <si>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</si>
  <si>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</si>
  <si>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</si>
  <si>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</si>
  <si>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</si>
  <si>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</si>
  <si>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</si>
  <si>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</si>
  <si>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</si>
  <si>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</si>
  <si>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</si>
  <si>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</si>
  <si>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</si>
  <si>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</si>
  <si>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</si>
  <si>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</si>
  <si>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</si>
  <si>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</si>
  <si>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</si>
  <si>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</si>
  <si>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</si>
  <si>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</si>
  <si>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</si>
  <si>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</si>
  <si>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</si>
  <si>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</si>
  <si>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</si>
  <si>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</si>
  <si>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</si>
  <si>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</si>
  <si>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</si>
  <si>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</si>
  <si>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</si>
  <si>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</si>
  <si>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</si>
  <si>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</si>
  <si>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</si>
  <si>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</si>
  <si>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</si>
  <si>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</si>
  <si>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</si>
  <si>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</si>
  <si>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</si>
  <si>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</si>
  <si>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</si>
  <si>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</si>
  <si>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</si>
  <si>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</si>
  <si>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</si>
  <si>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</si>
  <si>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</si>
  <si>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</si>
  <si>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</si>
  <si>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</si>
  <si>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</si>
  <si>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</si>
  <si>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</si>
  <si>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</si>
  <si>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</si>
  <si>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</si>
  <si>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</si>
  <si>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</si>
  <si>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</si>
  <si>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</si>
  <si>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</si>
  <si>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</si>
  <si>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</si>
  <si>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</si>
  <si>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</si>
  <si>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</si>
  <si>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</si>
  <si>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</si>
  <si>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</si>
  <si>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</si>
  <si>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</si>
  <si>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</si>
  <si>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</si>
  <si>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</si>
  <si>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</si>
  <si>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</si>
  <si>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</si>
  <si>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</si>
  <si>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</si>
  <si>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</si>
  <si>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</si>
  <si>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</si>
  <si>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</si>
  <si>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</si>
  <si>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</si>
  <si>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</si>
  <si>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</si>
  <si>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</si>
  <si>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</si>
  <si>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</si>
  <si>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</si>
  <si>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</si>
  <si>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</si>
  <si>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</si>
  <si>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</si>
  <si>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</si>
  <si>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</si>
  <si>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</si>
  <si>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</si>
  <si>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</si>
  <si>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</si>
  <si>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</si>
  <si>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</si>
  <si>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</si>
  <si>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</si>
  <si>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</si>
  <si>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</si>
  <si>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</si>
  <si>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</si>
  <si>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</si>
  <si>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</si>
  <si>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</si>
  <si>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</si>
  <si>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</si>
  <si>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</si>
  <si>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</si>
  <si>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</si>
  <si>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</si>
  <si>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</si>
  <si>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</si>
  <si>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</si>
  <si>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</si>
  <si>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</si>
  <si>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</si>
  <si>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</si>
  <si>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</si>
  <si>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</si>
  <si>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</si>
  <si>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</si>
  <si>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</si>
  <si>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</si>
  <si>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</si>
  <si>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</si>
  <si>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</si>
  <si>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</si>
  <si>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</si>
  <si>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</si>
  <si>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</si>
  <si>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</si>
  <si>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</si>
  <si>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</si>
  <si>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</si>
  <si>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</si>
  <si>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</si>
  <si>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</si>
  <si>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</si>
  <si>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</si>
  <si>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</si>
  <si>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</si>
  <si>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</si>
  <si>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</si>
  <si>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</si>
  <si>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</si>
  <si>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</si>
  <si>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</si>
  <si>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</si>
  <si>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</si>
  <si>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</si>
  <si>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</si>
  <si>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</si>
  <si>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</si>
  <si>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</si>
  <si>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</si>
  <si>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</si>
  <si>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</si>
  <si>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</si>
  <si>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</si>
  <si>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</si>
  <si>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</si>
  <si>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</si>
  <si>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</si>
  <si>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</si>
  <si>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</si>
  <si>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</si>
  <si>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</si>
  <si>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</si>
  <si>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</si>
  <si>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</si>
  <si>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</si>
  <si>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</si>
  <si>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</si>
  <si>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</si>
  <si>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</si>
  <si>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</si>
  <si>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</si>
  <si>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</si>
  <si>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</si>
  <si>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</si>
  <si>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</si>
  <si>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</si>
  <si>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</si>
  <si>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</si>
  <si>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</si>
  <si>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</si>
  <si>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</si>
  <si>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</si>
  <si>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</si>
  <si>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</si>
  <si>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</si>
  <si>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</si>
  <si>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</si>
  <si>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</si>
  <si>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</si>
  <si>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</si>
  <si>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</si>
  <si>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</si>
  <si>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</si>
  <si>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</si>
  <si>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</si>
  <si>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</si>
  <si>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</si>
  <si>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</si>
  <si>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</si>
  <si>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</si>
  <si>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</si>
  <si>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</si>
  <si>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</si>
  <si>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</si>
  <si>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</si>
  <si>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</si>
  <si>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</si>
  <si>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</si>
  <si>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</si>
  <si>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</si>
  <si>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</si>
  <si>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</si>
  <si>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</si>
  <si>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</si>
  <si>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</si>
  <si>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</si>
  <si>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</si>
  <si>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</si>
  <si>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</si>
  <si>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</si>
  <si>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</si>
  <si>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</si>
  <si>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</si>
  <si>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</si>
  <si>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</si>
  <si>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</si>
  <si>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</si>
  <si>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</si>
  <si>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</si>
  <si>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</si>
  <si>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</si>
  <si>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</si>
  <si>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</si>
  <si>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</si>
  <si>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</si>
  <si>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</si>
  <si>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</si>
  <si>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</si>
  <si>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</si>
  <si>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</si>
  <si>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</si>
  <si>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</si>
  <si>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</si>
  <si>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</si>
  <si>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</si>
  <si>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</si>
  <si>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</si>
  <si>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</si>
  <si>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</si>
  <si>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</si>
  <si>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</si>
  <si>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</si>
  <si>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</si>
  <si>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</si>
  <si>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</si>
  <si>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</si>
  <si>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</si>
  <si>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</si>
  <si>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</si>
  <si>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</si>
  <si>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</si>
  <si>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</si>
  <si>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</si>
  <si>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</si>
  <si>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</si>
  <si>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</si>
  <si>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</si>
  <si>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</si>
  <si>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</si>
  <si>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</si>
  <si>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</si>
  <si>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</si>
  <si>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</si>
  <si>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</si>
  <si>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</si>
  <si>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</si>
  <si>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</si>
  <si>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</si>
  <si>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</si>
  <si>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</si>
  <si>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</si>
  <si>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</si>
  <si>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</si>
  <si>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</si>
  <si>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</si>
  <si>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</si>
  <si>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</si>
  <si>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</si>
  <si>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</si>
  <si>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</si>
  <si>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</si>
  <si>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</si>
  <si>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</si>
  <si>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</si>
  <si>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</si>
  <si>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</si>
  <si>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</si>
  <si>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</si>
  <si>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</si>
  <si>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</si>
  <si>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</si>
  <si>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</si>
  <si>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</si>
  <si>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</si>
  <si>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</si>
  <si>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</si>
  <si>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</si>
  <si>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</si>
  <si>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</si>
  <si>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</si>
  <si>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</si>
  <si>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</si>
  <si>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</si>
  <si>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</si>
  <si>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</si>
  <si>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</si>
  <si>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</si>
  <si>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</si>
  <si>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</si>
  <si>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</si>
  <si>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</si>
  <si>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</si>
  <si>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</si>
  <si>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</si>
  <si>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</si>
  <si>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</si>
  <si>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</si>
  <si>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</si>
  <si>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</si>
  <si>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</si>
  <si>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</si>
  <si>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</si>
  <si>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</si>
  <si>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</si>
  <si>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</si>
  <si>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</si>
  <si>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</si>
  <si>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</si>
  <si>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</si>
  <si>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</si>
  <si>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</si>
  <si>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</si>
  <si>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</si>
  <si>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</si>
  <si>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</si>
  <si>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</si>
  <si>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</si>
  <si>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</si>
  <si>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</si>
  <si>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</si>
  <si>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</si>
  <si>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</si>
  <si>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</si>
  <si>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</si>
  <si>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</si>
  <si>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</si>
  <si>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</si>
  <si>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</si>
  <si>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</si>
  <si>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</si>
  <si>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</si>
  <si>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</si>
  <si>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</si>
  <si>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</si>
  <si>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</si>
  <si>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</si>
  <si>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</si>
  <si>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</si>
  <si>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</si>
  <si>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</si>
  <si>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</si>
  <si>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</si>
  <si>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</si>
  <si>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</si>
  <si>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</si>
  <si>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</si>
  <si>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</si>
  <si>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</si>
  <si>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</si>
  <si>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</si>
  <si>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</si>
  <si>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</si>
  <si>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</si>
  <si>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</si>
  <si>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</si>
  <si>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</si>
  <si>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</si>
  <si>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</si>
  <si>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</si>
  <si>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</si>
  <si>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</si>
  <si>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</si>
  <si>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</si>
  <si>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</si>
  <si>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</si>
  <si>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</si>
  <si>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</si>
  <si>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</si>
  <si>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</si>
  <si>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</si>
  <si>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</si>
  <si>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</si>
  <si>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</si>
  <si>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</si>
  <si>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</si>
  <si>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</si>
  <si>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</si>
  <si>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</si>
  <si>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</si>
  <si>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</si>
  <si>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</si>
  <si>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</si>
  <si>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</si>
  <si>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</si>
  <si>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</si>
  <si>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</si>
  <si>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</si>
  <si>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</si>
  <si>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</si>
  <si>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</si>
  <si>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</si>
  <si>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</si>
  <si>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</si>
  <si>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</si>
  <si>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</si>
  <si>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</si>
  <si>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</si>
  <si>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</si>
  <si>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</si>
  <si>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</si>
  <si>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</si>
  <si>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</si>
  <si>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</si>
  <si>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</si>
  <si>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</si>
  <si>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</si>
  <si>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</si>
  <si>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</si>
  <si>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</si>
  <si>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</si>
  <si>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</si>
  <si>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</si>
  <si>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</si>
  <si>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</si>
  <si>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</si>
  <si>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</si>
  <si>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</si>
  <si>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</si>
  <si>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</si>
  <si>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</si>
  <si>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</si>
  <si>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</si>
  <si>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</si>
  <si>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</si>
  <si>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</si>
  <si>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</si>
  <si>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</si>
  <si>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</si>
  <si>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</si>
  <si>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</si>
  <si>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</si>
  <si>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</si>
  <si>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</si>
  <si>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</si>
  <si>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</si>
  <si>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</si>
  <si>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</si>
  <si>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</si>
  <si>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</si>
  <si>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</si>
  <si>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</si>
  <si>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</si>
  <si>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</si>
  <si>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</si>
  <si>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</si>
  <si>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</si>
  <si>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</si>
  <si>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</si>
  <si>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</si>
  <si>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</si>
  <si>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</si>
  <si>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</si>
  <si>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</si>
  <si>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</si>
  <si>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</si>
  <si>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</si>
  <si>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</si>
  <si>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</si>
  <si>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</si>
  <si>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</si>
  <si>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</si>
  <si>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</si>
  <si>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</si>
  <si>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</si>
  <si>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</si>
  <si>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</si>
  <si>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</si>
  <si>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</si>
  <si>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</si>
  <si>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</si>
  <si>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</si>
  <si>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</si>
  <si>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</si>
  <si>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</si>
  <si>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</si>
  <si>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</si>
  <si>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</si>
  <si>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</si>
  <si>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</si>
  <si>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</si>
  <si>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</si>
  <si>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</si>
  <si>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</si>
  <si>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</si>
  <si>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</si>
  <si>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</si>
  <si>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</si>
  <si>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</si>
  <si>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</si>
  <si>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</si>
  <si>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</si>
  <si>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</si>
  <si>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</si>
  <si>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</si>
  <si>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</si>
  <si>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</si>
  <si>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</si>
  <si>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</si>
  <si>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</si>
  <si>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</si>
  <si>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</si>
  <si>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</si>
  <si>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</si>
  <si>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</si>
  <si>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</si>
  <si>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</si>
  <si>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</si>
  <si>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</si>
  <si>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</si>
  <si>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</si>
  <si>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</si>
  <si>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</si>
  <si>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</si>
  <si>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</si>
  <si>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</si>
  <si>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</si>
  <si>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</si>
  <si>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</si>
  <si>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</si>
  <si>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</si>
  <si>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</si>
  <si>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</si>
  <si>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</si>
  <si>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</si>
  <si>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</si>
  <si>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</si>
  <si>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</si>
  <si>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</si>
  <si>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</si>
  <si>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</si>
  <si>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</si>
  <si>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</si>
  <si>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</si>
  <si>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</si>
  <si>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</si>
  <si>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</si>
  <si>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</si>
  <si>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</si>
  <si>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</si>
  <si>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</si>
  <si>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</si>
  <si>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</si>
  <si>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</si>
  <si>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</si>
  <si>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</si>
  <si>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</si>
  <si>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</si>
  <si>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</si>
  <si>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</si>
  <si>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</si>
  <si>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</si>
  <si>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</si>
  <si>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</si>
  <si>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</si>
  <si>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</si>
  <si>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</si>
  <si>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</si>
  <si>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</si>
  <si>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</si>
  <si>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</si>
  <si>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</si>
  <si>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</si>
  <si>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</si>
  <si>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</si>
  <si>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</si>
  <si>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</si>
  <si>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</si>
  <si>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</si>
  <si>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</si>
  <si>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</si>
  <si>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</si>
  <si>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</si>
  <si>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</si>
  <si>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</si>
  <si>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</si>
  <si>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</si>
  <si>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</si>
  <si>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</si>
  <si>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</si>
  <si>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</si>
  <si>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</si>
  <si>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</si>
  <si>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</si>
  <si>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</si>
  <si>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</si>
  <si>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</si>
  <si>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</si>
  <si>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</si>
  <si>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</si>
  <si>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</si>
  <si>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</si>
  <si>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</si>
  <si>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</si>
  <si>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</si>
  <si>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</si>
  <si>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</si>
  <si>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</si>
  <si>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</si>
  <si>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</si>
  <si>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</si>
  <si>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</si>
  <si>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</si>
  <si>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</si>
  <si>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</si>
  <si>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</si>
  <si>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</si>
  <si>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</si>
  <si>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</si>
  <si>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</si>
  <si>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</si>
  <si>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</si>
  <si>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</si>
  <si>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</si>
  <si>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</si>
  <si>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</si>
  <si>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</si>
  <si>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</si>
  <si>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</si>
  <si>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</si>
  <si>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</si>
  <si>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</si>
  <si>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</si>
  <si>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</si>
  <si>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</si>
  <si>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</si>
  <si>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</si>
  <si>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</si>
  <si>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</si>
  <si>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</si>
  <si>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</si>
  <si>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</si>
  <si>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</si>
  <si>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</si>
  <si>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</si>
  <si>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</si>
  <si>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</si>
  <si>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</si>
  <si>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</si>
  <si>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</si>
  <si>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</si>
  <si>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</si>
  <si>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</si>
  <si>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</si>
  <si>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</si>
  <si>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</si>
  <si>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</si>
  <si>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</si>
  <si>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</si>
  <si>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</si>
  <si>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</si>
  <si>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</si>
  <si>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</si>
  <si>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</si>
  <si>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</si>
  <si>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</si>
  <si>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</si>
  <si>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</si>
  <si>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</si>
  <si>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</si>
  <si>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</si>
  <si>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</si>
  <si>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</si>
  <si>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</si>
  <si>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</si>
  <si>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</si>
  <si>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</si>
  <si>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</si>
  <si>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</si>
  <si>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</si>
  <si>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</si>
  <si>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</si>
  <si>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</si>
  <si>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</si>
  <si>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</si>
  <si>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</si>
  <si>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</si>
  <si>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</si>
  <si>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</si>
  <si>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</si>
  <si>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</si>
  <si>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</si>
  <si>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</si>
  <si>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</si>
  <si>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</si>
  <si>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</si>
  <si>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</si>
  <si>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</si>
  <si>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</si>
  <si>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</si>
  <si>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</si>
  <si>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</si>
  <si>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</si>
  <si>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</si>
  <si>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</si>
  <si>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</si>
  <si>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</si>
  <si>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</si>
  <si>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</si>
  <si>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</si>
  <si>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</si>
  <si>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</si>
  <si>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</si>
  <si>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</si>
  <si>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</si>
  <si>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</si>
  <si>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</si>
  <si>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</si>
  <si>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</si>
  <si>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</si>
  <si>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</si>
  <si>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</si>
  <si>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</si>
  <si>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</si>
  <si>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</si>
  <si>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</si>
  <si>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</si>
  <si>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</si>
  <si>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</si>
  <si>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</si>
  <si>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</si>
  <si>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</si>
  <si>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</si>
  <si>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</si>
  <si>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</si>
  <si>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</si>
  <si>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</si>
  <si>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</si>
  <si>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</si>
  <si>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</si>
  <si>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</si>
  <si>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</si>
  <si>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</si>
  <si>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</si>
  <si>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</si>
  <si>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</si>
  <si>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</si>
  <si>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</si>
  <si>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</si>
  <si>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</si>
  <si>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</si>
  <si>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</si>
  <si>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</si>
  <si>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</si>
  <si>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</si>
  <si>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</si>
  <si>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</si>
  <si>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</si>
  <si>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</si>
  <si>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</si>
  <si>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</si>
  <si>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</si>
  <si>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</si>
  <si>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</si>
  <si>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</si>
  <si>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</si>
  <si>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</si>
  <si>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</si>
  <si>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</si>
  <si>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</si>
  <si>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</si>
  <si>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</si>
  <si>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</si>
  <si>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</si>
  <si>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</si>
  <si>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</si>
  <si>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</si>
  <si>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</si>
  <si>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</si>
  <si>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</si>
  <si>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</si>
  <si>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</si>
  <si>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</si>
  <si>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</si>
  <si>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</si>
  <si>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</si>
  <si>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</si>
  <si>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</si>
  <si>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</si>
  <si>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</si>
  <si>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</si>
  <si>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</si>
  <si>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</si>
  <si>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</si>
  <si>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</si>
  <si>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</si>
  <si>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</si>
  <si>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</si>
  <si>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</si>
  <si>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</si>
  <si>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</si>
  <si>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</si>
  <si>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</si>
  <si>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</si>
  <si>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</si>
  <si>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</si>
  <si>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</si>
  <si>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</si>
  <si>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</si>
  <si>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</si>
  <si>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</si>
  <si>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</si>
  <si>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</si>
  <si>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</si>
  <si>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</si>
  <si>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</si>
  <si>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</si>
  <si>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</si>
  <si>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</si>
  <si>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</si>
  <si>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</si>
  <si>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</si>
  <si>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</si>
  <si>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</si>
  <si>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</si>
  <si>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</si>
  <si>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</si>
  <si>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</si>
  <si>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</si>
  <si>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</si>
  <si>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</si>
  <si>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</si>
  <si>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</si>
  <si>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</si>
  <si>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</si>
  <si>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</si>
  <si>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</si>
  <si>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</si>
  <si>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</si>
  <si>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</si>
  <si>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</si>
  <si>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</si>
  <si>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</si>
  <si>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</si>
  <si>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</si>
  <si>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</si>
  <si>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</si>
  <si>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</si>
  <si>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</si>
  <si>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</si>
  <si>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</si>
  <si>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</si>
  <si>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</si>
  <si>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</si>
  <si>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</si>
  <si>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</si>
  <si>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</si>
  <si>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</si>
  <si>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</si>
  <si>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</si>
  <si>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</si>
  <si>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</si>
  <si>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</si>
  <si>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</si>
  <si>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</si>
  <si>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</si>
  <si>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</si>
  <si>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</si>
  <si>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</si>
  <si>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</si>
  <si>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</si>
  <si>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</si>
  <si>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</si>
  <si>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</si>
  <si>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</si>
  <si>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</si>
  <si>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</si>
  <si>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</si>
  <si>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</si>
  <si>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</si>
  <si>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</si>
  <si>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</si>
  <si>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</si>
  <si>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</si>
  <si>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</si>
  <si>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</si>
  <si>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</si>
  <si>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</si>
  <si>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</si>
  <si>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</si>
  <si>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</si>
  <si>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</si>
  <si>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</si>
  <si>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</si>
  <si>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</si>
  <si>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</si>
  <si>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</si>
  <si>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</si>
  <si>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</si>
  <si>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</si>
  <si>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</si>
  <si>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</si>
  <si>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</si>
  <si>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</si>
  <si>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</si>
  <si>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</si>
  <si>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</si>
  <si>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</si>
  <si>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</si>
  <si>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</si>
  <si>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</si>
  <si>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</si>
  <si>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</si>
  <si>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</si>
  <si>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</si>
  <si>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</si>
  <si>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</si>
  <si>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</si>
  <si>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</si>
  <si>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</si>
  <si>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</si>
  <si>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</si>
  <si>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</si>
  <si>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</si>
  <si>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</si>
  <si>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</si>
  <si>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</si>
  <si>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</si>
  <si>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</si>
  <si>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</si>
  <si>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</si>
  <si>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</si>
  <si>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</si>
  <si>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</si>
  <si>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</si>
  <si>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</si>
  <si>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</si>
  <si>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</si>
  <si>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</si>
  <si>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</si>
  <si>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</si>
  <si>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</si>
  <si>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</si>
  <si>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</si>
  <si>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</si>
  <si>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</si>
  <si>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</si>
  <si>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</si>
  <si>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</si>
  <si>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</si>
  <si>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</si>
  <si>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</si>
  <si>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</si>
  <si>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</si>
  <si>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</si>
  <si>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</si>
  <si>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</si>
  <si>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</si>
  <si>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</si>
  <si>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</si>
  <si>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</si>
  <si>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</si>
  <si>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</si>
  <si>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</si>
  <si>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</si>
  <si>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</si>
  <si>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</si>
  <si>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</si>
  <si>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</si>
  <si>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</si>
  <si>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</si>
  <si>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</si>
  <si>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</si>
  <si>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</si>
  <si>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</si>
  <si>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</si>
  <si>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</si>
  <si>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</si>
  <si>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</si>
  <si>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</si>
  <si>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</si>
  <si>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</si>
  <si>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</si>
  <si>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</si>
  <si>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</si>
  <si>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</si>
  <si>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</si>
  <si>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</si>
  <si>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</si>
  <si>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</si>
  <si>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</si>
  <si>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</si>
  <si>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</si>
  <si>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</si>
  <si>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</si>
  <si>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</si>
  <si>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</si>
  <si>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</si>
  <si>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</si>
  <si>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</si>
  <si>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</si>
  <si>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</si>
  <si>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</si>
  <si>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</si>
  <si>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</si>
  <si>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</si>
  <si>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</si>
  <si>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</si>
  <si>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</si>
  <si>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</si>
  <si>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</si>
  <si>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</si>
  <si>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</si>
  <si>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</si>
  <si>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</si>
  <si>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</si>
  <si>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</si>
  <si>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</si>
  <si>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</si>
  <si>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</si>
  <si>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</si>
  <si>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</si>
  <si>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</si>
  <si>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</si>
  <si>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</si>
  <si>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</si>
  <si>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</si>
  <si>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</si>
  <si>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</si>
  <si>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</si>
  <si>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</si>
  <si>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</si>
  <si>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</si>
  <si>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</si>
  <si>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</si>
  <si>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</si>
  <si>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</si>
  <si>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</si>
  <si>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</si>
  <si>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</si>
  <si>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</si>
  <si>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</si>
  <si>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</si>
  <si>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</si>
  <si>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</si>
  <si>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</si>
  <si>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</si>
  <si>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</si>
  <si>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</si>
  <si>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</si>
  <si>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</si>
  <si>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</si>
  <si>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</si>
  <si>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</si>
  <si>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</si>
  <si>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</si>
  <si>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</si>
  <si>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</si>
  <si>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</si>
  <si>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</si>
  <si>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</si>
  <si>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</si>
  <si>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</si>
  <si>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</si>
  <si>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</si>
  <si>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</si>
  <si>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</si>
  <si>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</si>
  <si>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</si>
  <si>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</si>
  <si>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</si>
  <si>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</si>
  <si>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</si>
  <si>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</si>
  <si>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</si>
  <si>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</si>
  <si>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</si>
  <si>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</si>
  <si>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</si>
  <si>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</si>
  <si>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</si>
  <si>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</si>
  <si>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</si>
  <si>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</si>
  <si>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</si>
  <si>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</si>
  <si>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</si>
  <si>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</si>
  <si>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</si>
  <si>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</si>
  <si>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</si>
  <si>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</si>
  <si>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</si>
  <si>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</si>
  <si>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</si>
  <si>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</si>
  <si>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</si>
  <si>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</si>
  <si>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</si>
  <si>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</si>
  <si>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</si>
  <si>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</si>
  <si>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</si>
  <si>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</si>
  <si>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</si>
  <si>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</si>
  <si>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</si>
  <si>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</si>
  <si>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</si>
  <si>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</si>
  <si>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</si>
  <si>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</si>
  <si>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</si>
  <si>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</si>
  <si>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</si>
  <si>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</si>
  <si>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</si>
  <si>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</si>
  <si>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</si>
  <si>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</si>
  <si>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</si>
  <si>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</si>
  <si>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</si>
  <si>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</si>
  <si>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</si>
  <si>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</si>
  <si>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</si>
  <si>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</si>
  <si>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</si>
  <si>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</si>
  <si>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</si>
  <si>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</si>
  <si>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</si>
  <si>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</si>
  <si>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</si>
  <si>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</si>
  <si>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</si>
  <si>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</si>
  <si>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</si>
  <si>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</si>
  <si>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</si>
  <si>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</si>
  <si>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</si>
  <si>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</si>
  <si>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</si>
  <si>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</si>
  <si>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</si>
  <si>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</si>
  <si>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</si>
  <si>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</si>
  <si>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</si>
  <si>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</si>
  <si>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</si>
  <si>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</si>
  <si>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</si>
  <si>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</si>
  <si>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</si>
  <si>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</si>
  <si>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</si>
  <si>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</si>
  <si>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</si>
  <si>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</si>
  <si>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</si>
  <si>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</si>
  <si>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</si>
  <si>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</si>
  <si>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</si>
  <si>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</si>
  <si>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</si>
  <si>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</si>
  <si>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</si>
  <si>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</si>
  <si>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</si>
  <si>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</si>
  <si>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</si>
  <si>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</si>
  <si>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</si>
  <si>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</si>
  <si>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</si>
  <si>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</si>
  <si>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</si>
  <si>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</si>
  <si>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</si>
  <si>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</si>
  <si>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</si>
  <si>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</si>
  <si>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</si>
  <si>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</si>
  <si>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</si>
  <si>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</si>
  <si>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</si>
  <si>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</si>
  <si>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</si>
  <si>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</si>
  <si>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</si>
  <si>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</si>
  <si>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</si>
  <si>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</si>
  <si>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</si>
  <si>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</si>
  <si>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</si>
  <si>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</si>
  <si>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</si>
  <si>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</si>
  <si>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</si>
  <si>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</si>
  <si>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</si>
  <si>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</si>
  <si>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</si>
  <si>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</si>
  <si>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</si>
  <si>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</si>
  <si>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</si>
  <si>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</si>
  <si>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</si>
  <si>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</si>
  <si>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</si>
  <si>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</si>
  <si>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</si>
  <si>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</si>
  <si>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</si>
  <si>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</si>
  <si>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</si>
  <si>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</si>
  <si>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</si>
  <si>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</si>
  <si>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</si>
  <si>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</si>
  <si>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</si>
  <si>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</si>
  <si>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</si>
  <si>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</si>
  <si>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</si>
  <si>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</si>
  <si>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</si>
  <si>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</si>
  <si>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</si>
  <si>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</si>
  <si>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</si>
  <si>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</si>
  <si>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</si>
  <si>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</si>
  <si>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</si>
  <si>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</si>
  <si>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</si>
  <si>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</si>
  <si>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</si>
  <si>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</si>
  <si>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</si>
  <si>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</si>
  <si>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</si>
  <si>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</si>
  <si>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</si>
  <si>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</si>
  <si>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</si>
  <si>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</si>
  <si>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</si>
  <si>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</si>
  <si>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</si>
  <si>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</si>
  <si>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</si>
  <si>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</si>
  <si>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</si>
  <si>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</si>
  <si>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</si>
  <si>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</si>
  <si>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</si>
  <si>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</si>
  <si>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</si>
  <si>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</si>
  <si>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</si>
  <si>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</si>
  <si>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</si>
  <si>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</si>
  <si>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</si>
  <si>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</si>
  <si>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</si>
  <si>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</si>
  <si>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</si>
  <si>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</si>
  <si>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</si>
  <si>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</si>
  <si>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</si>
  <si>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</si>
  <si>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</si>
  <si>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</si>
  <si>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</si>
  <si>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</si>
  <si>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</si>
  <si>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</si>
  <si>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</si>
  <si>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</si>
  <si>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</si>
  <si>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</si>
  <si>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</si>
  <si>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</si>
  <si>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</si>
  <si>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</si>
  <si>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</si>
  <si>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</si>
  <si>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</si>
  <si>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</si>
  <si>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</si>
  <si>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</si>
  <si>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</si>
  <si>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</si>
  <si>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</si>
  <si>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</si>
  <si>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</si>
  <si>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</si>
  <si>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</si>
  <si>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</si>
  <si>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</si>
  <si>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</si>
  <si>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</si>
  <si>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</si>
  <si>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</si>
  <si>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</si>
  <si>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</si>
  <si>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</si>
  <si>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</si>
  <si>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</si>
  <si>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</si>
  <si>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</si>
  <si>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</si>
  <si>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</si>
  <si>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</si>
  <si>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</si>
  <si>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</si>
  <si>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</si>
  <si>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</si>
  <si>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</si>
  <si>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</si>
  <si>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</si>
  <si>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</si>
  <si>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</si>
  <si>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</si>
  <si>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</si>
  <si>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</si>
  <si>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</si>
  <si>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</si>
  <si>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</si>
  <si>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</si>
  <si>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</si>
  <si>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</si>
  <si>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</si>
  <si>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</si>
  <si>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</si>
  <si>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</si>
  <si>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</si>
  <si>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</si>
  <si>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</si>
  <si>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</si>
  <si>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</si>
  <si>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</si>
  <si>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</si>
  <si>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</si>
  <si>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</si>
  <si>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</si>
  <si>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</si>
  <si>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</si>
  <si>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</si>
  <si>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</si>
  <si>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</si>
  <si>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</si>
  <si>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</si>
  <si>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</si>
  <si>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</si>
  <si>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</si>
  <si>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</si>
  <si>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</si>
  <si>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</si>
  <si>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</si>
  <si>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</si>
  <si>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</si>
  <si>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</si>
  <si>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</si>
  <si>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</si>
  <si>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</si>
  <si>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</si>
  <si>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</si>
  <si>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</si>
  <si>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</si>
  <si>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</si>
  <si>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</si>
  <si>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</si>
  <si>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</si>
  <si>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</si>
  <si>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</si>
  <si>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</si>
  <si>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</si>
  <si>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</si>
  <si>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</si>
  <si>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</si>
  <si>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</si>
  <si>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</si>
  <si>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</si>
  <si>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</si>
  <si>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</si>
  <si>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</si>
  <si>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</si>
  <si>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</si>
  <si>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</si>
  <si>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</si>
  <si>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</si>
  <si>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</si>
  <si>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</si>
  <si>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</si>
  <si>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</si>
  <si>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</si>
  <si>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</si>
  <si>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</si>
  <si>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</si>
  <si>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</si>
  <si>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</si>
  <si>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</si>
  <si>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</si>
  <si>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</si>
  <si>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</si>
  <si>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</si>
  <si>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</si>
  <si>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</si>
  <si>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</si>
  <si>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</si>
  <si>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</si>
  <si>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</si>
  <si>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</si>
  <si>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</si>
  <si>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</si>
  <si>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</si>
  <si>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</si>
  <si>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</si>
  <si>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</si>
  <si>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</si>
  <si>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</si>
  <si>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</si>
  <si>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</si>
  <si>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</si>
  <si>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</si>
  <si>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</si>
  <si>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</si>
  <si>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</si>
  <si>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</si>
  <si>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</si>
  <si>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</si>
  <si>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</si>
  <si>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</si>
  <si>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</si>
  <si>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</si>
  <si>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</si>
  <si>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</si>
  <si>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</si>
  <si>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</si>
  <si>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</si>
  <si>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</si>
  <si>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</si>
  <si>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</si>
  <si>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</si>
  <si>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</si>
  <si>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</si>
  <si>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</si>
  <si>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</si>
  <si>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</si>
  <si>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</si>
  <si>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</si>
  <si>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</si>
  <si>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</si>
  <si>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</si>
  <si>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</si>
  <si>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</si>
  <si>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</si>
  <si>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</si>
  <si>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</si>
  <si>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</si>
  <si>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</si>
  <si>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</si>
  <si>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</si>
  <si>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</si>
  <si>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</si>
  <si>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</si>
  <si>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</si>
  <si>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</si>
  <si>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</si>
  <si>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</si>
  <si>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</si>
  <si>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</si>
  <si>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</si>
  <si>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</si>
  <si>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</si>
  <si>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</si>
  <si>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</si>
  <si>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</si>
  <si>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</si>
  <si>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</si>
  <si>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</si>
  <si>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</si>
  <si>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</si>
  <si>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</si>
  <si>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</si>
  <si>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</si>
  <si>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</si>
  <si>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</si>
  <si>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</si>
  <si>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</si>
  <si>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</si>
  <si>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</si>
  <si>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</si>
  <si>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</si>
  <si>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</si>
  <si>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</si>
  <si>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</si>
  <si>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</si>
  <si>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</si>
  <si>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</si>
  <si>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</si>
  <si>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</si>
  <si>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</si>
  <si>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</si>
  <si>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</si>
  <si>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</si>
  <si>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</si>
  <si>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</si>
  <si>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</si>
  <si>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</si>
  <si>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</si>
  <si>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</si>
  <si>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</si>
  <si>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</si>
  <si>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</si>
  <si>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</si>
  <si>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</si>
  <si>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</si>
  <si>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</si>
  <si>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</si>
  <si>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</si>
  <si>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</si>
  <si>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</si>
  <si>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</si>
  <si>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</si>
  <si>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</si>
  <si>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</si>
  <si>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</si>
  <si>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</si>
  <si>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</si>
  <si>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</si>
  <si>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</si>
  <si>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</si>
  <si>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</si>
  <si>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</si>
  <si>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</si>
  <si>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</si>
  <si>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</si>
  <si>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</si>
  <si>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</si>
  <si>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</si>
  <si>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</si>
  <si>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</si>
  <si>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</si>
  <si>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</si>
  <si>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</si>
  <si>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</si>
  <si>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</si>
  <si>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</si>
  <si>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</si>
  <si>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</si>
  <si>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</si>
  <si>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</si>
  <si>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</si>
  <si>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</si>
  <si>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</si>
  <si>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</si>
  <si>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</si>
  <si>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</si>
  <si>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</si>
  <si>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</si>
  <si>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</si>
  <si>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</si>
  <si>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</si>
  <si>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</si>
  <si>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</si>
  <si>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</si>
  <si>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</si>
  <si>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</si>
  <si>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</si>
  <si>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</si>
  <si>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</si>
  <si>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</si>
  <si>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</si>
  <si>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</si>
  <si>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</si>
  <si>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</si>
  <si>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</si>
  <si>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</si>
  <si>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</si>
  <si>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</si>
  <si>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</si>
  <si>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</si>
  <si>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</si>
  <si>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</si>
  <si>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</si>
  <si>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</si>
  <si>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</si>
  <si>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</si>
  <si>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</si>
  <si>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</si>
  <si>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</si>
  <si>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</si>
  <si>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</si>
  <si>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</si>
  <si>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</si>
  <si>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</si>
  <si>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</si>
  <si>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</si>
  <si>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</si>
  <si>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</si>
  <si>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</si>
  <si>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</si>
  <si>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</si>
  <si>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</si>
  <si>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</si>
  <si>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</si>
  <si>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</si>
  <si>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</si>
  <si>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</si>
  <si>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</si>
  <si>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</si>
  <si>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</si>
  <si>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</si>
  <si>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</si>
  <si>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</si>
  <si>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</si>
  <si>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</si>
  <si>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</si>
  <si>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</si>
  <si>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</si>
  <si>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</si>
  <si>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</si>
  <si>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</si>
  <si>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</si>
  <si>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</si>
  <si>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</si>
  <si>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</si>
  <si>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</si>
  <si>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</si>
  <si>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</si>
  <si>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</si>
  <si>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</si>
  <si>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</si>
  <si>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</si>
  <si>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</si>
  <si>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</si>
  <si>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</si>
  <si>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</si>
  <si>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</si>
  <si>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</si>
  <si>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</si>
  <si>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</si>
  <si>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</si>
  <si>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</si>
  <si>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</si>
  <si>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</si>
  <si>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</si>
  <si>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</si>
  <si>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</si>
  <si>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</si>
  <si>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</si>
  <si>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</si>
  <si>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</si>
  <si>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</si>
  <si>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</si>
  <si>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</si>
  <si>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</si>
  <si>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</si>
  <si>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</si>
  <si>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</si>
  <si>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</si>
  <si>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</si>
  <si>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</si>
  <si>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</si>
  <si>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</si>
  <si>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</si>
  <si>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</si>
  <si>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</si>
  <si>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</si>
  <si>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</si>
  <si>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</si>
  <si>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</si>
  <si>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</si>
  <si>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</si>
  <si>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</si>
  <si>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</si>
  <si>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</si>
  <si>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</si>
  <si>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</si>
  <si>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</si>
  <si>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</si>
  <si>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</si>
  <si>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</si>
  <si>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</si>
  <si>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</si>
  <si>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</si>
  <si>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</si>
  <si>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</si>
  <si>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</si>
  <si>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</si>
  <si>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</si>
  <si>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</si>
  <si>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</si>
  <si>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</si>
  <si>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</si>
  <si>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</si>
  <si>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</si>
  <si>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</si>
  <si>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</si>
  <si>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</si>
  <si>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</si>
  <si>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</si>
  <si>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</si>
  <si>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</si>
  <si>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</si>
  <si>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</si>
  <si>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</si>
  <si>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</si>
  <si>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</si>
  <si>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</si>
  <si>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</si>
  <si>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</si>
  <si>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</si>
  <si>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</si>
  <si>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</si>
  <si>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</si>
  <si>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</si>
  <si>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</si>
  <si>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</si>
  <si>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</si>
  <si>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</si>
  <si>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</si>
  <si>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</si>
  <si>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</si>
  <si>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</si>
  <si>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</si>
  <si>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</si>
  <si>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</si>
  <si>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</si>
  <si>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</si>
  <si>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</si>
  <si>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</si>
  <si>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</si>
  <si>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</si>
  <si>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</si>
  <si>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</si>
  <si>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</si>
  <si>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</si>
  <si>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</si>
  <si>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</si>
  <si>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</si>
  <si>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</si>
  <si>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</si>
  <si>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</si>
  <si>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</si>
  <si>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</si>
  <si>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</si>
  <si>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</si>
  <si>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</si>
  <si>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</si>
  <si>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</si>
  <si>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</si>
  <si>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</si>
  <si>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</si>
  <si>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</si>
  <si>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</si>
  <si>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</si>
  <si>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</si>
  <si>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</si>
  <si>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</si>
  <si>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</si>
  <si>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</si>
  <si>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</si>
  <si>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</si>
  <si>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</si>
  <si>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</si>
  <si>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</si>
  <si>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</si>
  <si>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</si>
  <si>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</si>
  <si>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</si>
  <si>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</si>
  <si>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</si>
  <si>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</si>
  <si>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</si>
  <si>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</si>
  <si>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</si>
  <si>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</si>
  <si>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</si>
  <si>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</si>
  <si>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</si>
  <si>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</si>
  <si>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</si>
  <si>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</si>
  <si>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</si>
  <si>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</si>
  <si>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</si>
  <si>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</si>
  <si>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</si>
  <si>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</si>
  <si>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</si>
  <si>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</si>
  <si>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</si>
  <si>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</si>
  <si>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</si>
  <si>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</si>
  <si>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</si>
  <si>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</si>
  <si>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</si>
  <si>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</si>
  <si>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</si>
  <si>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</si>
  <si>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</si>
  <si>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</si>
  <si>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</si>
  <si>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</si>
  <si>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</si>
  <si>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</si>
  <si>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</si>
  <si>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</si>
  <si>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</si>
  <si>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</si>
  <si>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</si>
  <si>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</si>
  <si>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</si>
  <si>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</si>
  <si>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</si>
  <si>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</si>
  <si>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</si>
  <si>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</si>
  <si>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</si>
  <si>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</si>
  <si>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</si>
  <si>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</si>
  <si>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</si>
  <si>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</si>
  <si>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</si>
  <si>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</si>
  <si>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</si>
  <si>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</si>
  <si>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</si>
  <si>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</si>
  <si>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</si>
  <si>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</si>
  <si>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</si>
  <si>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</si>
  <si>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</si>
  <si>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</si>
  <si>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</si>
  <si>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</si>
  <si>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</si>
  <si>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</si>
  <si>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</si>
  <si>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</si>
  <si>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</si>
  <si>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</si>
  <si>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</si>
  <si>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</si>
  <si>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</si>
  <si>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</si>
  <si>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</si>
  <si>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</si>
  <si>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</si>
  <si>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</si>
  <si>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</si>
  <si>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</si>
  <si>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</si>
  <si>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</si>
  <si>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</si>
  <si>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</si>
  <si>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</si>
  <si>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</si>
  <si>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</si>
  <si>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</si>
  <si>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</si>
  <si>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</si>
  <si>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</si>
  <si>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</si>
  <si>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</si>
  <si>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</si>
  <si>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</si>
  <si>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</si>
  <si>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</si>
  <si>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</si>
  <si>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</si>
  <si>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</si>
  <si>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</si>
  <si>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</si>
  <si>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</si>
  <si>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</si>
  <si>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</si>
  <si>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</si>
  <si>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</si>
  <si>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</si>
  <si>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</si>
  <si>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</si>
  <si>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</si>
  <si>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</si>
  <si>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</si>
  <si>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</si>
  <si>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</si>
  <si>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</si>
  <si>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</si>
  <si>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</si>
  <si>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</si>
  <si>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</si>
  <si>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</si>
  <si>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</si>
  <si>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</si>
  <si>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</si>
  <si>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</si>
  <si>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</si>
  <si>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</si>
  <si>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</si>
  <si>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</si>
  <si>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</si>
  <si>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</si>
  <si>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</si>
  <si>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</si>
  <si>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</si>
  <si>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</si>
  <si>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</si>
  <si>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</si>
  <si>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</si>
  <si>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</si>
  <si>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</si>
  <si>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</si>
  <si>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</si>
  <si>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</si>
  <si>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</si>
  <si>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</si>
  <si>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</si>
  <si>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</si>
  <si>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</si>
  <si>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</si>
  <si>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</si>
  <si>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</si>
  <si>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</si>
  <si>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</si>
  <si>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</si>
  <si>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</si>
  <si>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</si>
  <si>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</si>
  <si>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</si>
  <si>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</si>
  <si>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</si>
  <si>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</si>
  <si>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</si>
  <si>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</si>
  <si>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</si>
  <si>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</si>
  <si>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</si>
  <si>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</si>
  <si>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</si>
  <si>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</si>
  <si>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</si>
  <si>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</si>
  <si>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</si>
  <si>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</si>
  <si>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</si>
  <si>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</si>
  <si>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</si>
  <si>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</si>
  <si>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</si>
  <si>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</si>
  <si>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</si>
  <si>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</si>
  <si>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</si>
  <si>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</si>
  <si>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</si>
  <si>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</si>
  <si>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</si>
  <si>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</si>
  <si>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</si>
  <si>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</si>
  <si>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</si>
  <si>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</si>
  <si>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</si>
  <si>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</si>
  <si>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</si>
  <si>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</si>
  <si>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</si>
  <si>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</si>
  <si>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</si>
  <si>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</si>
  <si>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</si>
  <si>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</si>
  <si>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</si>
  <si>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</si>
  <si>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</si>
  <si>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</si>
  <si>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</si>
  <si>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</si>
  <si>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</si>
  <si>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</si>
  <si>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</si>
  <si>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</si>
  <si>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</si>
  <si>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</si>
  <si>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</si>
  <si>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</si>
  <si>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</si>
  <si>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</si>
  <si>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</si>
  <si>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</si>
  <si>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</si>
  <si>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</si>
  <si>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</si>
  <si>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</si>
  <si>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</si>
  <si>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</si>
  <si>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</si>
  <si>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</si>
  <si>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</si>
  <si>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</si>
  <si>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</si>
  <si>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</si>
  <si>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</si>
  <si>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</si>
  <si>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</si>
  <si>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</si>
  <si>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</si>
  <si>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</si>
  <si>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</si>
  <si>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</si>
  <si>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</si>
  <si>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</si>
  <si>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</si>
  <si>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</si>
  <si>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</si>
  <si>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</si>
  <si>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</si>
  <si>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</si>
  <si>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</si>
  <si>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</si>
  <si>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</si>
  <si>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</si>
  <si>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</si>
  <si>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</si>
  <si>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</si>
  <si>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</si>
  <si>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</si>
  <si>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</si>
  <si>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</si>
  <si>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</si>
  <si>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</si>
  <si>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</si>
  <si>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</si>
  <si>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</si>
  <si>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</si>
  <si>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</si>
  <si>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</si>
  <si>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</si>
  <si>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</si>
  <si>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</si>
  <si>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</si>
  <si>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</si>
  <si>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</si>
  <si>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</si>
  <si>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</si>
  <si>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</si>
  <si>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</si>
  <si>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</si>
  <si>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</si>
  <si>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</si>
  <si>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</si>
  <si>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</si>
  <si>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</si>
  <si>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</si>
  <si>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</si>
  <si>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</si>
  <si>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</si>
  <si>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</si>
  <si>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</si>
  <si>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</si>
  <si>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</si>
  <si>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</si>
  <si>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</si>
  <si>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</si>
  <si>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</si>
  <si>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</si>
  <si>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</si>
  <si>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</si>
  <si>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</si>
  <si>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</si>
  <si>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</si>
  <si>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</si>
  <si>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</si>
  <si>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</si>
  <si>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</si>
  <si>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</si>
  <si>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</si>
  <si>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</si>
  <si>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</si>
  <si>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</si>
  <si>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</si>
  <si>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</si>
  <si>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</si>
  <si>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</si>
  <si>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</si>
  <si>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</si>
  <si>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</si>
  <si>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</si>
  <si>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</si>
  <si>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</si>
  <si>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</si>
  <si>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</si>
  <si>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</si>
  <si>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</si>
  <si>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</si>
  <si>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</si>
  <si>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</si>
  <si>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</si>
  <si>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</si>
  <si>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</si>
  <si>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</si>
  <si>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</si>
  <si>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</si>
  <si>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</si>
  <si>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</si>
  <si>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</si>
  <si>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</si>
  <si>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</si>
  <si>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</si>
  <si>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</si>
  <si>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</si>
  <si>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</si>
  <si>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</si>
  <si>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</si>
  <si>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</si>
  <si>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</si>
  <si>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</si>
  <si>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</si>
  <si>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</si>
  <si>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</si>
  <si>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</si>
  <si>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</si>
  <si>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</si>
  <si>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</si>
  <si>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</si>
  <si>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</si>
  <si>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</si>
  <si>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</si>
  <si>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</si>
  <si>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</si>
  <si>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</si>
  <si>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</si>
  <si>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</si>
  <si>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</si>
  <si>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</si>
  <si>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</si>
  <si>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</si>
  <si>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</si>
  <si>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</si>
  <si>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</si>
  <si>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</si>
  <si>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</si>
  <si>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</si>
  <si>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</si>
  <si>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</si>
  <si>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</si>
  <si>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</si>
  <si>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</si>
  <si>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</si>
  <si>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</si>
  <si>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</si>
  <si>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</si>
  <si>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</si>
  <si>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</si>
  <si>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</si>
  <si>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</si>
  <si>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</si>
  <si>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</si>
  <si>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</si>
  <si>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</si>
  <si>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</si>
  <si>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</si>
  <si>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</si>
  <si>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</si>
  <si>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</si>
  <si>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</si>
  <si>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</si>
  <si>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</si>
  <si>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</si>
  <si>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</si>
  <si>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</si>
  <si>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</si>
  <si>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</si>
  <si>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</si>
  <si>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</si>
  <si>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</si>
  <si>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</si>
  <si>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</si>
  <si>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</si>
  <si>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</si>
  <si>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</si>
  <si>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</si>
  <si>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</si>
  <si>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</si>
  <si>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</si>
  <si>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</si>
  <si>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</si>
  <si>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</si>
  <si>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</si>
  <si>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</si>
  <si>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</si>
  <si>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</si>
  <si>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</si>
  <si>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</si>
  <si>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</si>
  <si>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</si>
  <si>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</si>
  <si>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</si>
  <si>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</si>
  <si>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</si>
  <si>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</si>
  <si>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</si>
  <si>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</si>
  <si>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</si>
  <si>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</si>
  <si>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</si>
  <si>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</si>
  <si>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</si>
  <si>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</si>
  <si>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</si>
  <si>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</si>
  <si>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</si>
  <si>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</si>
  <si>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</si>
  <si>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</si>
  <si>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</si>
  <si>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</si>
  <si>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</si>
  <si>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</si>
  <si>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</si>
  <si>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</si>
  <si>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</si>
  <si>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</si>
  <si>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</si>
  <si>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</si>
  <si>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</si>
  <si>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</si>
  <si>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</si>
  <si>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</si>
  <si>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</si>
  <si>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</si>
  <si>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</si>
  <si>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</si>
  <si>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</si>
  <si>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</si>
  <si>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</si>
  <si>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</si>
  <si>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</si>
  <si>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</si>
  <si>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</si>
  <si>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</si>
  <si>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</si>
  <si>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</si>
  <si>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</si>
  <si>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</si>
  <si>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</si>
  <si>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</si>
  <si>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</si>
  <si>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</si>
  <si>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</si>
  <si>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</si>
  <si>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</si>
  <si>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</si>
  <si>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</si>
  <si>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</si>
  <si>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</si>
  <si>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</si>
  <si>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</si>
  <si>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</si>
  <si>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</si>
  <si>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</si>
  <si>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</si>
  <si>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</si>
  <si>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</si>
  <si>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</si>
  <si>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</si>
  <si>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</si>
  <si>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</si>
  <si>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</si>
  <si>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</si>
  <si>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</si>
  <si>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</si>
  <si>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</si>
  <si>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</si>
  <si>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</si>
  <si>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</si>
  <si>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</si>
  <si>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</si>
  <si>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</si>
  <si>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</si>
  <si>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</si>
  <si>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</si>
  <si>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</si>
  <si>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</si>
  <si>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</si>
  <si>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</si>
  <si>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</si>
  <si>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</si>
  <si>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</si>
  <si>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</si>
  <si>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</si>
  <si>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</si>
  <si>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</si>
  <si>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</si>
  <si>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</si>
  <si>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</si>
  <si>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</si>
  <si>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</si>
  <si>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</si>
  <si>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</si>
  <si>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</si>
  <si>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</si>
  <si>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</si>
  <si>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</si>
  <si>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</si>
  <si>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</si>
  <si>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</si>
  <si>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</si>
  <si>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</si>
  <si>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</si>
  <si>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</si>
  <si>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</si>
  <si>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</si>
  <si>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</si>
  <si>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</si>
  <si>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</si>
  <si>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</si>
  <si>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</si>
  <si>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</si>
  <si>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</si>
  <si>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</si>
  <si>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</si>
  <si>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</si>
  <si>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</si>
  <si>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</si>
  <si>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</si>
  <si>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</si>
  <si>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</si>
  <si>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</si>
  <si>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</si>
  <si>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</si>
  <si>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</si>
  <si>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</si>
  <si>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</si>
  <si>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</si>
  <si>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</si>
  <si>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</si>
  <si>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</si>
  <si>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</si>
  <si>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</si>
  <si>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</si>
  <si>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</si>
  <si>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</si>
  <si>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</si>
  <si>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</si>
  <si>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</si>
  <si>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</si>
  <si>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</si>
  <si>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</si>
  <si>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</si>
  <si>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</si>
  <si>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</si>
  <si>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</si>
  <si>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</si>
  <si>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</si>
  <si>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</si>
  <si>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</si>
  <si>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</si>
  <si>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</si>
  <si>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</si>
  <si>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</si>
  <si>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</si>
  <si>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</si>
  <si>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</si>
  <si>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</si>
  <si>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</si>
  <si>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</si>
  <si>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</si>
  <si>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</si>
  <si>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</si>
  <si>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</si>
  <si>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</si>
  <si>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</si>
  <si>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</si>
  <si>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</si>
  <si>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</si>
  <si>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</si>
  <si>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</si>
  <si>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</si>
  <si>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</si>
  <si>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</si>
  <si>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</si>
  <si>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</si>
  <si>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</si>
  <si>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</si>
  <si>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</si>
  <si>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</si>
  <si>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</si>
  <si>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</si>
  <si>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</si>
  <si>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</si>
  <si>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</si>
  <si>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</si>
  <si>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</si>
  <si>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</si>
  <si>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</si>
  <si>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</si>
  <si>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</si>
  <si>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</si>
  <si>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</si>
  <si>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</si>
  <si>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</si>
  <si>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</si>
  <si>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</si>
  <si>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</si>
  <si>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</si>
  <si>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</si>
  <si>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</si>
  <si>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</si>
  <si>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</si>
  <si>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</si>
  <si>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</si>
  <si>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</si>
  <si>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</si>
  <si>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</si>
  <si>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</si>
  <si>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</si>
  <si>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</si>
  <si>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</si>
  <si>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</si>
  <si>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</si>
  <si>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</si>
  <si>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</si>
  <si>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</si>
  <si>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</si>
  <si>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</si>
  <si>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</si>
  <si>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</si>
  <si>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</si>
  <si>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</si>
  <si>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</si>
  <si>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</si>
  <si>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</si>
  <si>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</si>
  <si>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</si>
  <si>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</si>
  <si>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</si>
  <si>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</si>
  <si>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</si>
  <si>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</si>
  <si>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</si>
  <si>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</si>
  <si>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</si>
  <si>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</si>
  <si>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</si>
  <si>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</si>
  <si>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</si>
  <si>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</si>
  <si>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</si>
  <si>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</si>
  <si>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</si>
  <si>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</si>
  <si>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</si>
  <si>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</si>
  <si>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</si>
  <si>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</si>
  <si>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</si>
  <si>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</si>
  <si>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</si>
  <si>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</si>
  <si>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</si>
  <si>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</si>
  <si>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</si>
  <si>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</si>
  <si>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</si>
  <si>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</si>
  <si>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</si>
  <si>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</si>
  <si>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</si>
  <si>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</si>
  <si>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</si>
  <si>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</si>
  <si>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</si>
  <si>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</si>
  <si>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</si>
  <si>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</si>
  <si>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</si>
  <si>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</si>
  <si>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</si>
  <si>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</si>
  <si>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</si>
  <si>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</si>
  <si>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</si>
  <si>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</si>
  <si>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</si>
  <si>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</si>
  <si>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</si>
  <si>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</si>
  <si>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</si>
  <si>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</si>
  <si>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</si>
  <si>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</si>
  <si>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</si>
  <si>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</si>
  <si>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</si>
  <si>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</si>
  <si>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</si>
  <si>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</si>
  <si>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</si>
  <si>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</si>
  <si>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</si>
  <si>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</si>
  <si>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</si>
  <si>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</si>
  <si>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</si>
  <si>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</si>
  <si>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</si>
  <si>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</si>
  <si>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</si>
  <si>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</si>
  <si>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</si>
  <si>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</si>
  <si>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</si>
  <si>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</si>
  <si>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</si>
  <si>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</si>
  <si>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</si>
  <si>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</si>
  <si>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</si>
  <si>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</si>
  <si>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</si>
  <si>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</si>
  <si>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</si>
  <si>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</si>
  <si>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</si>
  <si>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</si>
  <si>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</si>
  <si>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</si>
  <si>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</si>
  <si>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</si>
  <si>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</si>
  <si>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</si>
  <si>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</si>
  <si>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</si>
  <si>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</si>
  <si>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</si>
  <si>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</si>
  <si>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</si>
  <si>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</si>
  <si>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</si>
  <si>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</si>
  <si>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</si>
  <si>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</si>
  <si>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</si>
  <si>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</si>
  <si>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</si>
  <si>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</si>
  <si>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</si>
  <si>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</si>
  <si>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</si>
  <si>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</si>
  <si>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</si>
  <si>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</si>
  <si>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</si>
  <si>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</si>
  <si>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</si>
  <si>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</si>
  <si>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</si>
  <si>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</si>
  <si>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</si>
  <si>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</si>
  <si>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</si>
  <si>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</si>
  <si>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</si>
  <si>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</si>
  <si>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</si>
  <si>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</si>
  <si>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</si>
  <si>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</si>
  <si>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</si>
  <si>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</si>
  <si>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</si>
  <si>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</si>
  <si>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</si>
  <si>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</si>
  <si>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</si>
  <si>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</si>
  <si>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</si>
  <si>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</si>
  <si>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</si>
  <si>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</si>
  <si>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</si>
  <si>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</si>
  <si>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</si>
  <si>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</si>
  <si>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</si>
  <si>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</si>
  <si>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</si>
  <si>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</si>
  <si>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</si>
  <si>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</si>
  <si>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</si>
  <si>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</si>
  <si>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</si>
  <si>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</si>
  <si>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</si>
  <si>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</si>
  <si>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</si>
  <si>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</si>
  <si>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</si>
  <si>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</si>
  <si>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</si>
  <si>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</si>
  <si>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</si>
  <si>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</si>
  <si>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</si>
  <si>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</si>
  <si>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</si>
  <si>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</si>
  <si>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</si>
  <si>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</si>
  <si>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</si>
  <si>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</si>
  <si>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</si>
  <si>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</si>
  <si>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</si>
  <si>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</si>
  <si>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</si>
  <si>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</si>
  <si>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</si>
  <si>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</si>
  <si>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</si>
  <si>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</si>
  <si>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</si>
  <si>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</si>
  <si>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</si>
  <si>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</si>
  <si>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</si>
  <si>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</si>
  <si>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</si>
  <si>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</si>
  <si>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</si>
  <si>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</si>
  <si>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</si>
  <si>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</si>
  <si>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</si>
  <si>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</si>
  <si>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</si>
  <si>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</si>
  <si>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</si>
  <si>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</si>
  <si>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</si>
  <si>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</si>
  <si>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</si>
  <si>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</si>
  <si>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</si>
  <si>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</si>
  <si>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</si>
  <si>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</si>
  <si>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</si>
  <si>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</si>
  <si>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</si>
  <si>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</si>
  <si>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</si>
  <si>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</si>
  <si>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</si>
  <si>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</si>
  <si>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</si>
  <si>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</si>
  <si>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</si>
  <si>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</si>
  <si>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</si>
  <si>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</si>
  <si>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</si>
  <si>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</si>
  <si>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</si>
  <si>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</si>
  <si>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</si>
  <si>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</si>
  <si>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</si>
  <si>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</si>
  <si>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</si>
  <si>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</si>
  <si>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</si>
  <si>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</si>
  <si>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</si>
  <si>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</si>
  <si>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</si>
  <si>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</si>
  <si>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</si>
  <si>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</si>
  <si>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</si>
  <si>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</si>
  <si>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</si>
  <si>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</si>
  <si>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</si>
  <si>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</si>
  <si>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</si>
  <si>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</si>
  <si>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</si>
  <si>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</si>
  <si>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</si>
  <si>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</si>
  <si>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</si>
  <si>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</si>
  <si>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</si>
  <si>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</si>
  <si>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</si>
  <si>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</si>
  <si>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</si>
  <si>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</si>
  <si>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</si>
  <si>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</si>
  <si>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</si>
  <si>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</si>
  <si>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</si>
  <si>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</si>
  <si>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</si>
  <si>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</si>
  <si>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</si>
  <si>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</si>
  <si>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</si>
  <si>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</si>
  <si>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</si>
  <si>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</si>
  <si>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</si>
  <si>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</si>
  <si>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</si>
  <si>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</si>
  <si>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</si>
  <si>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</si>
  <si>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</si>
  <si>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</si>
  <si>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</si>
  <si>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</si>
  <si>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</si>
  <si>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</si>
  <si>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</si>
  <si>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</si>
  <si>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</si>
  <si>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</si>
  <si>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</si>
  <si>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</si>
  <si>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</si>
  <si>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</si>
  <si>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</si>
  <si>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</si>
  <si>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</si>
  <si>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</si>
  <si>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</si>
  <si>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</si>
  <si>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</si>
  <si>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</si>
  <si>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</si>
  <si>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</si>
  <si>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</si>
  <si>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</si>
  <si>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</si>
  <si>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</si>
  <si>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</si>
  <si>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</si>
  <si>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</si>
  <si>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</si>
  <si>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</si>
  <si>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</si>
  <si>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</si>
  <si>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</si>
  <si>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</si>
  <si>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</si>
  <si>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</si>
  <si>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</si>
  <si>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</si>
  <si>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</si>
  <si>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</si>
  <si>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</si>
  <si>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</si>
  <si>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</si>
  <si>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</si>
  <si>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</si>
  <si>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</si>
  <si>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</si>
  <si>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</si>
  <si>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</si>
  <si>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</si>
  <si>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</si>
  <si>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</si>
  <si>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</si>
  <si>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</si>
  <si>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</si>
  <si>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</si>
  <si>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</si>
  <si>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</si>
  <si>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</si>
  <si>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</si>
  <si>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</si>
  <si>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</si>
  <si>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</si>
  <si>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</si>
  <si>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</si>
  <si>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</si>
  <si>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</si>
  <si>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</si>
  <si>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</si>
  <si>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</si>
  <si>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</si>
  <si>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</si>
  <si>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</si>
  <si>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</si>
  <si>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</si>
  <si>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</si>
  <si>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</si>
  <si>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</si>
  <si>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</si>
  <si>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</si>
  <si>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</si>
  <si>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</si>
  <si>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</si>
  <si>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</si>
  <si>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</si>
  <si>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</si>
  <si>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</si>
  <si>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</si>
  <si>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</si>
  <si>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</si>
  <si>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</si>
  <si>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</si>
  <si>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</si>
  <si>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</si>
  <si>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</si>
  <si>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</si>
  <si>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</si>
  <si>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</si>
  <si>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</si>
  <si>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</si>
  <si>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</si>
  <si>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</si>
  <si>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</si>
  <si>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</si>
  <si>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</si>
  <si>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</si>
  <si>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</si>
  <si>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</si>
  <si>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</si>
  <si>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</si>
  <si>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</si>
  <si>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</si>
  <si>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</si>
  <si>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</si>
  <si>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</si>
  <si>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</si>
  <si>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</si>
  <si>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</si>
  <si>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</si>
  <si>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</si>
  <si>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</si>
  <si>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</si>
  <si>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</si>
  <si>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</si>
  <si>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</si>
  <si>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</si>
  <si>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</si>
  <si>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</si>
  <si>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</si>
  <si>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</si>
  <si>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</si>
  <si>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</si>
  <si>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</si>
  <si>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</si>
  <si>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</si>
  <si>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</si>
  <si>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</si>
  <si>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</si>
  <si>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</si>
  <si>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</si>
  <si>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</si>
  <si>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</si>
  <si>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</si>
  <si>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</si>
  <si>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</si>
  <si>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</si>
  <si>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</si>
  <si>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</si>
  <si>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</si>
  <si>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</si>
  <si>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</si>
  <si>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</si>
  <si>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</si>
  <si>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</si>
  <si>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</si>
  <si>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</si>
  <si>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</si>
  <si>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</si>
  <si>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</si>
  <si>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</si>
  <si>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</si>
  <si>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</si>
  <si>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</si>
  <si>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</si>
  <si>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</si>
  <si>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</si>
  <si>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</si>
  <si>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</si>
  <si>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</si>
  <si>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</si>
  <si>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</si>
  <si>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</si>
  <si>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</si>
  <si>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</si>
  <si>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</si>
  <si>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</si>
  <si>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</si>
  <si>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</si>
  <si>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</si>
  <si>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</si>
  <si>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</si>
  <si>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</si>
  <si>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</si>
  <si>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</si>
  <si>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</si>
  <si>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</si>
  <si>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</si>
  <si>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</si>
  <si>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</si>
  <si>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</si>
  <si>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</si>
  <si>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</si>
  <si>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</si>
  <si>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</si>
  <si>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</si>
  <si>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</si>
  <si>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</si>
  <si>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</si>
  <si>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</si>
  <si>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</si>
  <si>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</si>
  <si>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</si>
  <si>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</si>
  <si>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</si>
  <si>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</si>
  <si>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</si>
  <si>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</si>
  <si>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</si>
  <si>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</si>
  <si>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</si>
  <si>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</si>
  <si>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</si>
  <si>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</si>
  <si>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</si>
  <si>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</si>
  <si>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</si>
  <si>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</si>
  <si>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</si>
  <si>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</si>
  <si>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</si>
  <si>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</si>
  <si>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</si>
  <si>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</si>
  <si>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</si>
  <si>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</si>
  <si>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</si>
  <si>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</si>
  <si>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</si>
  <si>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</si>
  <si>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</si>
  <si>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</si>
  <si>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</si>
  <si>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</si>
  <si>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</si>
  <si>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</si>
  <si>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</si>
  <si>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</si>
  <si>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</si>
  <si>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</si>
  <si>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</si>
  <si>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</si>
  <si>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</si>
  <si>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</si>
  <si>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</si>
  <si>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</si>
  <si>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</si>
  <si>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</si>
  <si>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</si>
  <si>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</si>
  <si>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</si>
  <si>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</si>
  <si>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</si>
  <si>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</si>
  <si>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</si>
  <si>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</si>
  <si>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</si>
  <si>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</si>
  <si>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</si>
  <si>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</si>
  <si>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</si>
  <si>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</si>
  <si>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</si>
  <si>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</si>
  <si>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</si>
  <si>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</si>
  <si>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</si>
  <si>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</si>
  <si>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</si>
  <si>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</si>
  <si>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</si>
  <si>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</si>
  <si>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</si>
  <si>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</si>
  <si>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</si>
  <si>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</si>
  <si>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</si>
  <si>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</si>
  <si>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</si>
  <si>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</si>
  <si>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</si>
  <si>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</si>
  <si>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</si>
  <si>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</si>
  <si>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</si>
  <si>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</si>
  <si>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</si>
  <si>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</si>
  <si>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</si>
  <si>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</si>
  <si>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</si>
  <si>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</si>
  <si>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</si>
  <si>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</si>
  <si>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</si>
  <si>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</si>
  <si>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</si>
  <si>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</si>
  <si>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</si>
  <si>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</si>
  <si>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</si>
  <si>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</si>
  <si>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</si>
  <si>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</si>
  <si>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</si>
  <si>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</si>
  <si>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</si>
  <si>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</si>
  <si>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</si>
  <si>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</si>
  <si>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</si>
  <si>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</si>
  <si>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</si>
  <si>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</si>
  <si>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</si>
  <si>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</si>
  <si>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</si>
  <si>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</si>
  <si>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</si>
  <si>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</si>
  <si>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</si>
  <si>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</si>
  <si>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</si>
  <si>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</si>
  <si>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</si>
  <si>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</si>
  <si>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</si>
  <si>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</si>
  <si>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</si>
  <si>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</si>
  <si>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</si>
  <si>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</si>
  <si>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</si>
  <si>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</si>
  <si>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</si>
  <si>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</si>
  <si>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</si>
  <si>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</si>
  <si>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</si>
  <si>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</si>
  <si>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</si>
  <si>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</si>
  <si>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</si>
  <si>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</si>
  <si>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</si>
  <si>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</si>
  <si>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</si>
  <si>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</si>
  <si>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</si>
  <si>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</si>
  <si>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</si>
  <si>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</si>
  <si>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</si>
  <si>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</si>
  <si>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</si>
  <si>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</si>
  <si>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</si>
  <si>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</si>
  <si>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</si>
  <si>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</si>
  <si>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</si>
  <si>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</si>
  <si>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</si>
  <si>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</si>
  <si>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</si>
  <si>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</si>
  <si>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</si>
  <si>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</si>
  <si>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</si>
  <si>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</si>
  <si>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</si>
  <si>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</si>
  <si>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</si>
  <si>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</si>
  <si>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</si>
  <si>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</si>
  <si>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</si>
  <si>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</si>
  <si>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</si>
  <si>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</si>
  <si>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</si>
  <si>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</si>
  <si>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</si>
  <si>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</si>
  <si>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</si>
  <si>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</si>
  <si>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</si>
  <si>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</si>
  <si>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</si>
  <si>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</si>
  <si>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</si>
  <si>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</si>
  <si>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</si>
  <si>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</si>
  <si>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</si>
  <si>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</si>
  <si>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</si>
  <si>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</si>
  <si>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</si>
  <si>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</si>
  <si>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</si>
  <si>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</si>
  <si>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</si>
  <si>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</si>
  <si>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</si>
  <si>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</si>
  <si>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</si>
  <si>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</si>
  <si>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</si>
  <si>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</si>
  <si>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</si>
  <si>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</si>
  <si>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</si>
  <si>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</si>
  <si>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</si>
  <si>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</si>
  <si>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</si>
  <si>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</si>
  <si>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</si>
  <si>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</si>
  <si>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</si>
  <si>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</si>
  <si>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</si>
  <si>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</si>
  <si>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</si>
  <si>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</si>
  <si>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</si>
  <si>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</si>
  <si>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</si>
  <si>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</si>
  <si>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</si>
  <si>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</si>
  <si>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</si>
  <si>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</si>
  <si>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</si>
  <si>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</si>
  <si>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</si>
  <si>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</si>
  <si>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</si>
  <si>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</si>
  <si>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</si>
  <si>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</si>
  <si>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</si>
  <si>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</si>
  <si>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</si>
  <si>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</si>
  <si>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</si>
  <si>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</si>
  <si>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</si>
  <si>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</si>
  <si>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</si>
  <si>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</si>
  <si>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</si>
  <si>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</si>
  <si>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</si>
  <si>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</si>
  <si>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</si>
  <si>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</si>
  <si>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</si>
  <si>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</si>
  <si>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</si>
  <si>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</si>
  <si>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</si>
  <si>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</si>
  <si>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</si>
  <si>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</si>
  <si>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</si>
  <si>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</si>
  <si>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</si>
  <si>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</si>
  <si>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</si>
  <si>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</si>
  <si>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</si>
  <si>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</si>
  <si>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</si>
  <si>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</si>
  <si>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</si>
  <si>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</si>
  <si>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</si>
  <si>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</si>
  <si>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</si>
  <si>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</si>
  <si>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</si>
  <si>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</si>
  <si>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</si>
  <si>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</si>
  <si>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</si>
  <si>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</si>
  <si>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</si>
  <si>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</si>
  <si>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</si>
  <si>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</si>
  <si>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</si>
  <si>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</si>
  <si>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</si>
  <si>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</si>
  <si>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</si>
  <si>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</si>
  <si>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</si>
  <si>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</si>
  <si>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</si>
  <si>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</si>
  <si>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</si>
  <si>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</si>
  <si>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</si>
  <si>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</si>
  <si>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</si>
  <si>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</si>
  <si>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</si>
  <si>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</si>
  <si>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</si>
  <si>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</si>
  <si>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</si>
  <si>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</si>
  <si>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</si>
  <si>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</si>
  <si>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</si>
  <si>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</si>
  <si>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</si>
  <si>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</si>
  <si>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</si>
  <si>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</si>
  <si>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</si>
  <si>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</si>
  <si>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</si>
  <si>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</si>
  <si>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</si>
  <si>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</si>
  <si>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</si>
  <si>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</si>
  <si>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</si>
  <si>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</si>
  <si>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</si>
  <si>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</si>
  <si>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</si>
  <si>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</si>
  <si>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</si>
  <si>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</si>
  <si>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</si>
  <si>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</si>
  <si>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</si>
  <si>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</si>
  <si>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</si>
  <si>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</si>
  <si>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</si>
  <si>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</si>
  <si>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</si>
  <si>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</si>
  <si>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</si>
  <si>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</si>
  <si>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</si>
  <si>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</si>
  <si>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</si>
  <si>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</si>
  <si>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</si>
  <si>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</si>
  <si>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</si>
  <si>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</si>
  <si>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</si>
  <si>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</si>
  <si>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</si>
  <si>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</si>
  <si>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</si>
  <si>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</si>
  <si>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</si>
  <si>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</si>
  <si>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</si>
  <si>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</si>
  <si>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</si>
  <si>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</si>
  <si>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</si>
  <si>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</si>
  <si>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</si>
  <si>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</si>
  <si>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</si>
  <si>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</si>
  <si>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</si>
  <si>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</si>
  <si>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</si>
  <si>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</si>
  <si>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</si>
  <si>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</si>
  <si>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</si>
  <si>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</si>
  <si>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</si>
  <si>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</si>
  <si>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</si>
  <si>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</si>
  <si>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</si>
  <si>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</si>
  <si>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</si>
  <si>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</si>
  <si>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</si>
  <si>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</si>
  <si>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</si>
  <si>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</si>
  <si>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</si>
  <si>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</si>
  <si>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</si>
  <si>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</si>
  <si>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</si>
  <si>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</si>
  <si>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</si>
  <si>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</si>
  <si>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</si>
  <si>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</si>
  <si>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</si>
  <si>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</si>
  <si>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</si>
  <si>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</si>
  <si>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</si>
  <si>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</si>
  <si>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</si>
  <si>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</si>
  <si>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</si>
  <si>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</si>
  <si>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</si>
  <si>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</si>
  <si>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</si>
  <si>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</si>
  <si>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</si>
  <si>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</si>
  <si>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</si>
  <si>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</si>
  <si>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</si>
  <si>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</si>
  <si>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</si>
  <si>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</si>
  <si>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</si>
  <si>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</si>
  <si>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</si>
  <si>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</si>
  <si>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</si>
  <si>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</si>
  <si>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</si>
  <si>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</si>
  <si>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</si>
  <si>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</si>
  <si>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</si>
  <si>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</si>
  <si>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</si>
  <si>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</si>
  <si>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</si>
  <si>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</si>
  <si>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</si>
  <si>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</si>
  <si>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</si>
  <si>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</si>
  <si>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</si>
  <si>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</si>
  <si>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</si>
  <si>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</si>
  <si>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</si>
  <si>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</si>
  <si>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</si>
  <si>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</si>
  <si>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</si>
  <si>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</si>
  <si>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</si>
  <si>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</si>
  <si>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</si>
  <si>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</si>
  <si>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</si>
  <si>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</si>
  <si>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</si>
  <si>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</si>
  <si>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</si>
  <si>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</si>
  <si>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</si>
  <si>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</si>
  <si>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</si>
  <si>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</si>
  <si>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</si>
  <si>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</si>
  <si>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</si>
  <si>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</si>
  <si>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</si>
  <si>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</si>
  <si>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</si>
  <si>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</si>
  <si>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</si>
  <si>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</si>
  <si>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</si>
  <si>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</si>
  <si>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</si>
  <si>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</si>
  <si>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</si>
  <si>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</si>
  <si>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</si>
  <si>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</si>
  <si>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</si>
  <si>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</si>
  <si>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</si>
  <si>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</si>
  <si>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</si>
  <si>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</si>
  <si>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</si>
  <si>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</si>
  <si>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</si>
  <si>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</si>
  <si>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</si>
  <si>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</si>
  <si>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</si>
  <si>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</si>
  <si>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</si>
  <si>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</si>
  <si>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</si>
  <si>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</si>
  <si>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</si>
  <si>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</si>
  <si>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</si>
  <si>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</si>
  <si>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</si>
  <si>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</si>
  <si>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</si>
  <si>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</si>
  <si>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</si>
  <si>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</si>
  <si>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</si>
  <si>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</si>
  <si>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</si>
  <si>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</si>
  <si>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</si>
  <si>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</si>
  <si>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</si>
  <si>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</si>
  <si>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</si>
  <si>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</si>
  <si>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</si>
  <si>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</si>
  <si>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</si>
  <si>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</si>
  <si>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</si>
  <si>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</si>
  <si>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</si>
  <si>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</si>
  <si>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</si>
  <si>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</si>
  <si>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</si>
  <si>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</si>
  <si>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</si>
  <si>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</si>
  <si>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</si>
  <si>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</si>
  <si>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</si>
  <si>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</si>
  <si>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</si>
  <si>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</si>
  <si>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</si>
  <si>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</si>
  <si>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</si>
  <si>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</si>
  <si>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</si>
  <si>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</si>
  <si>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</si>
  <si>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</si>
  <si>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</si>
  <si>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</si>
  <si>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</si>
  <si>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</si>
  <si>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</si>
  <si>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</si>
  <si>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</si>
  <si>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</si>
  <si>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</si>
  <si>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</si>
  <si>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</si>
  <si>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</si>
  <si>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</si>
  <si>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</si>
  <si>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</si>
  <si>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</si>
  <si>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</si>
  <si>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</si>
  <si>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</si>
  <si>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</si>
  <si>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</si>
  <si>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</si>
  <si>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</si>
  <si>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</si>
  <si>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</si>
  <si>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</si>
  <si>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</si>
  <si>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</si>
  <si>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</si>
  <si>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</si>
  <si>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</si>
  <si>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</si>
  <si>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</si>
  <si>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</si>
  <si>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</si>
  <si>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</si>
  <si>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</si>
  <si>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</si>
  <si>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</si>
  <si>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</si>
  <si>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</si>
  <si>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</si>
  <si>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</si>
  <si>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</si>
  <si>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</si>
  <si>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</si>
  <si>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</si>
  <si>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</si>
  <si>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</si>
  <si>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</si>
  <si>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</si>
  <si>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</si>
  <si>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</si>
  <si>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</si>
  <si>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</si>
  <si>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</si>
  <si>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</si>
  <si>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</si>
  <si>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</si>
  <si>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</si>
  <si>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</si>
  <si>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</si>
  <si>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</si>
  <si>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</si>
  <si>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</si>
  <si>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</si>
  <si>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</si>
  <si>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</si>
  <si>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</si>
  <si>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</si>
  <si>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</si>
  <si>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</si>
  <si>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</si>
  <si>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</si>
  <si>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</si>
  <si>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</si>
  <si>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</si>
  <si>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</si>
  <si>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</si>
  <si>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</si>
  <si>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</si>
  <si>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</si>
  <si>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</si>
  <si>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</si>
  <si>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</si>
  <si>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</si>
  <si>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</si>
  <si>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</si>
  <si>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</si>
  <si>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</si>
  <si>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</si>
  <si>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</si>
  <si>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</si>
  <si>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</si>
  <si>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</si>
  <si>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</si>
  <si>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</si>
  <si>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</si>
  <si>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</si>
  <si>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</si>
  <si>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</si>
  <si>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</si>
  <si>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</si>
  <si>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</si>
  <si>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</si>
  <si>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</si>
  <si>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</si>
  <si>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</si>
  <si>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</si>
  <si>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</si>
  <si>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</si>
  <si>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</si>
  <si>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</si>
  <si>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</si>
  <si>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</si>
  <si>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</si>
  <si>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</si>
  <si>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</si>
  <si>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</si>
  <si>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</si>
  <si>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</si>
  <si>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</si>
  <si>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</si>
  <si>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</si>
  <si>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</si>
  <si>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</si>
  <si>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</si>
  <si>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</si>
  <si>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</si>
  <si>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</si>
  <si>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</si>
  <si>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</si>
  <si>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</si>
  <si>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</si>
  <si>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</si>
  <si>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</si>
  <si>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</si>
  <si>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</si>
  <si>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</si>
  <si>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</si>
  <si>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</si>
  <si>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</si>
  <si>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</si>
  <si>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</si>
  <si>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</si>
  <si>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</si>
  <si>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</si>
  <si>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</si>
  <si>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</si>
  <si>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</si>
  <si>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</si>
  <si>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</si>
  <si>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</si>
  <si>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</si>
  <si>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</si>
  <si>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</si>
  <si>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</si>
  <si>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</si>
  <si>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</si>
  <si>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</si>
  <si>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</si>
  <si>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</si>
  <si>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</si>
  <si>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</si>
  <si>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</si>
  <si>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</si>
  <si>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</si>
  <si>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</si>
  <si>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</si>
  <si>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</si>
  <si>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</si>
  <si>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</si>
  <si>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</si>
  <si>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</si>
  <si>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</si>
  <si>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</si>
  <si>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</si>
  <si>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</si>
  <si>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</si>
  <si>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</si>
  <si>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</si>
  <si>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</si>
  <si>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</si>
  <si>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</si>
  <si>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</si>
  <si>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</si>
  <si>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</si>
  <si>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</si>
  <si>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</si>
  <si>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</si>
  <si>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</si>
  <si>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</si>
  <si>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</si>
  <si>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</si>
  <si>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</si>
  <si>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</si>
  <si>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</si>
  <si>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</si>
  <si>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</si>
  <si>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</si>
  <si>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</si>
  <si>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</si>
  <si>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</si>
  <si>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</si>
  <si>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</si>
  <si>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</si>
  <si>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</si>
  <si>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</si>
  <si>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</si>
  <si>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</si>
  <si>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</si>
  <si>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</si>
  <si>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</si>
  <si>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</si>
  <si>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</si>
  <si>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</si>
  <si>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</si>
  <si>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</si>
  <si>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</si>
  <si>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</si>
  <si>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</si>
  <si>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</si>
  <si>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</si>
  <si>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</si>
  <si>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</si>
  <si>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</si>
  <si>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</si>
  <si>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</si>
  <si>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</si>
  <si>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</si>
  <si>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</si>
  <si>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</si>
  <si>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</si>
  <si>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</si>
  <si>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</si>
  <si>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</si>
  <si>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</si>
  <si>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</si>
  <si>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</si>
  <si>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</si>
  <si>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</si>
  <si>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</si>
  <si>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</si>
  <si>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</si>
  <si>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</si>
  <si>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</si>
  <si>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</si>
  <si>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</si>
  <si>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</si>
  <si>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</si>
  <si>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</si>
  <si>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</si>
  <si>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</si>
  <si>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</si>
  <si>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</si>
  <si>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</si>
  <si>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</si>
  <si>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</si>
  <si>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</si>
  <si>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</si>
  <si>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</si>
  <si>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</si>
  <si>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</si>
  <si>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</si>
  <si>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</si>
  <si>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</si>
  <si>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</si>
  <si>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</si>
  <si>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</si>
  <si>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</si>
  <si>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</si>
  <si>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</si>
  <si>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</si>
  <si>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</si>
  <si>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</si>
  <si>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</si>
  <si>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</si>
  <si>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</si>
  <si>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</si>
  <si>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</si>
  <si>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</si>
  <si>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</si>
  <si>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</si>
  <si>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</si>
  <si>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</si>
  <si>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</si>
  <si>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</si>
  <si>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</si>
  <si>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</si>
  <si>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</si>
  <si>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</si>
  <si>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</si>
  <si>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</si>
  <si>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</si>
  <si>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</si>
  <si>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</si>
  <si>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</si>
  <si>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</si>
  <si>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</si>
  <si>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</si>
  <si>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</si>
  <si>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</si>
  <si>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</si>
  <si>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</si>
  <si>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</si>
  <si>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</si>
  <si>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</si>
  <si>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</si>
  <si>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</si>
  <si>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</si>
  <si>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</si>
  <si>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</si>
  <si>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</si>
  <si>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</si>
  <si>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</si>
  <si>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</si>
  <si>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</si>
  <si>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</si>
  <si>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</si>
  <si>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</si>
  <si>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</si>
  <si>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</si>
  <si>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</si>
  <si>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</si>
  <si>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</si>
  <si>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</si>
  <si>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</si>
  <si>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</si>
  <si>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</si>
  <si>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</si>
  <si>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</si>
  <si>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</si>
  <si>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</si>
  <si>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</si>
  <si>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</si>
  <si>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</si>
  <si>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</si>
  <si>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</si>
  <si>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</si>
  <si>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</si>
  <si>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</si>
  <si>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</si>
  <si>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</si>
  <si>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</si>
  <si>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</si>
  <si>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</si>
  <si>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</si>
  <si>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</si>
  <si>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</si>
  <si>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</si>
  <si>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</si>
  <si>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</si>
  <si>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</si>
  <si>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</si>
  <si>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</si>
  <si>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</si>
  <si>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</si>
  <si>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</si>
  <si>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</si>
  <si>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</si>
  <si>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</si>
  <si>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</si>
  <si>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</si>
  <si>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</si>
  <si>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</si>
  <si>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</si>
  <si>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</si>
  <si>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</si>
  <si>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</si>
  <si>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</si>
  <si>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</si>
  <si>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</si>
  <si>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</si>
  <si>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</si>
  <si>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</si>
  <si>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</si>
  <si>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</si>
  <si>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</si>
  <si>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</si>
  <si>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</si>
  <si>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</si>
  <si>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</si>
  <si>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</si>
  <si>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</si>
  <si>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</si>
  <si>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</si>
  <si>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</si>
  <si>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</si>
  <si>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</si>
  <si>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</si>
  <si>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</si>
  <si>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</si>
  <si>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</si>
  <si>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</si>
  <si>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</si>
  <si>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</si>
  <si>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</si>
  <si>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</si>
  <si>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</si>
  <si>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</si>
  <si>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</si>
  <si>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</si>
  <si>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</si>
  <si>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</si>
  <si>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</si>
  <si>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</si>
  <si>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</si>
  <si>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</si>
  <si>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</si>
  <si>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</si>
  <si>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</si>
  <si>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</si>
  <si>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</si>
  <si>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</si>
  <si>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</si>
  <si>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</si>
  <si>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</si>
  <si>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</si>
  <si>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</si>
  <si>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</si>
  <si>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</si>
  <si>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</si>
  <si>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</si>
  <si>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</si>
  <si>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</si>
  <si>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</si>
  <si>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</si>
  <si>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</si>
  <si>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</si>
  <si>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</si>
  <si>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</si>
  <si>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</si>
  <si>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</si>
  <si>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</si>
  <si>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</si>
  <si>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</si>
  <si>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</si>
  <si>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</si>
  <si>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</si>
  <si>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</si>
  <si>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</si>
  <si>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</si>
  <si>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</si>
  <si>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</si>
  <si>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</si>
  <si>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</si>
  <si>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</si>
  <si>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</si>
  <si>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</si>
  <si>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</si>
  <si>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</si>
  <si>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</si>
  <si>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</si>
  <si>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</si>
  <si>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</si>
  <si>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</si>
  <si>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</si>
  <si>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</si>
  <si>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</si>
  <si>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</si>
  <si>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</si>
  <si>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</si>
  <si>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</si>
  <si>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</si>
  <si>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</si>
  <si>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</si>
  <si>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</si>
  <si>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</si>
  <si>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</si>
  <si>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</si>
  <si>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</si>
  <si>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</si>
  <si>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</si>
  <si>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</si>
  <si>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</si>
  <si>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</si>
  <si>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</si>
  <si>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</si>
  <si>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</si>
  <si>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</si>
  <si>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</si>
  <si>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</si>
  <si>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</si>
  <si>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</si>
  <si>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</si>
  <si>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</si>
  <si>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</si>
  <si>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</si>
  <si>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</si>
  <si>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</si>
  <si>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</si>
  <si>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</si>
  <si>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</si>
  <si>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</si>
  <si>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</si>
  <si>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</si>
  <si>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</si>
  <si>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</si>
  <si>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</si>
  <si>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</si>
  <si>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</si>
  <si>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</si>
  <si>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</si>
  <si>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</si>
  <si>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</si>
  <si>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</si>
  <si>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</si>
  <si>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</si>
  <si>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</si>
  <si>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</si>
  <si>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</si>
  <si>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</si>
  <si>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</si>
  <si>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</si>
  <si>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</si>
  <si>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</si>
  <si>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</si>
  <si>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</si>
  <si>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</si>
  <si>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</si>
  <si>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</si>
  <si>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</si>
  <si>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</si>
  <si>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</si>
  <si>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</si>
  <si>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</si>
  <si>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</si>
  <si>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</si>
  <si>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</si>
  <si>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</si>
  <si>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</si>
  <si>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</si>
  <si>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</si>
  <si>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</si>
  <si>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</si>
  <si>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</si>
  <si>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</si>
  <si>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</si>
  <si>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</si>
  <si>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</si>
  <si>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</si>
  <si>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</si>
  <si>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</si>
  <si>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</si>
  <si>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</si>
  <si>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</si>
  <si>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</si>
  <si>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</si>
  <si>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</si>
  <si>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</si>
  <si>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</si>
  <si>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</si>
  <si>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</si>
  <si>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</si>
  <si>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</si>
  <si>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</si>
  <si>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</si>
  <si>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</si>
  <si>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</si>
  <si>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</si>
  <si>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</si>
  <si>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</si>
  <si>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</si>
  <si>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</si>
  <si>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</si>
  <si>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40 min</t>
  </si>
  <si>
    <t>no PCM</t>
  </si>
  <si>
    <t>Restored by PG</t>
  </si>
  <si>
    <t>PCM-20251125-00000620</t>
  </si>
  <si>
    <t>ETA 150 min</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</si>
  <si>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</si>
  <si>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</si>
  <si>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</si>
  <si>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</si>
  <si>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</si>
  <si>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</si>
  <si>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</si>
  <si>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</si>
  <si>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</si>
  <si>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</si>
  <si>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</si>
  <si>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</si>
  <si>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</si>
  <si>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</si>
  <si>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</si>
  <si>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on the way need 40 mins</t>
  </si>
  <si>
    <t>PCM-20251125-00000351</t>
  </si>
  <si>
    <t>Team suspected at site or near // Deep desert coverage</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</si>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</sst>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323.42628969907673</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0.11973877315176651</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45986.374715625003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45986.374715625003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45986.374715625003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45986.374715625003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45986.374715625003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45986.374715625003</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45986.374715625003</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45986.374715625003</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45986.374715625003</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45986.374715625003</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45986.374715625003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45986.374715625003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45986.374715625003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45986.374715625003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45986.374715625003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45986.374715625003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45986.374715625003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45986.374715625003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45986.374715625003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45986.374715625003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45986.374715625003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45986.374715625003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45986.374715625003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45986.374715625003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45986.374715625003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45986.374715625003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45986.374715625003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45986.374715625003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45986.374715625003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45986.374715625003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45986.374715625003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45986.374715625003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45986.374715625003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45986.374715625003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45986.374715625003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45986.374715625003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45986.374715625003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45986.374715625003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45986.374715625003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45986.374715625003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45986.374715625003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45986.374715625003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45986.374715625003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45986.374715625003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45986.374715625003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45986.374715625003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45986.374715625003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45986.374715625003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45986.374715625003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45986.374715625003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45986.374715625003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45986.374715625003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45986.374715625003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45986.374715625003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45986.374715625003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45986.374715625003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45986.374715625003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45986.374715625003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45986.374715625003</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161.37487789351871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1.9872966435214039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0.51168321759905666</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39111</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39113</v>
      </c>
      <c r="B7" s="18" t="str">
        <f>IFERROR(VLOOKUP(D7,DB!A:K,11,0),"")</f>
        <v>R2</v>
      </c>
      <c r="C7" s="18">
        <v>3</v>
      </c>
      <c r="D7" s="18" t="s">
        <v>24088</v>
      </c>
      <c r="E7" s="102" t="s">
        <v>39021</v>
      </c>
      <c r="F7" s="103">
        <v>45986.362685185188</v>
      </c>
      <c r="G7" s="104">
        <f ca="1">IFERROR(NOW()-F7,"-")</f>
        <v>1.2030439815134741E-2</v>
      </c>
      <c r="H7" s="103">
        <v>45986.35193287037</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45986.374715625003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45986.374715625003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45986.374715625003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45986.374715625003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45986.374715625003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45986.374715625003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45986.374715625003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45986.374715625003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45986.374715625003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45986.374715625003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45986.374715625003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45986.374715625003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45986.374715625003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45986.374715625003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45986.374715625003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45986.374715625003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45986.374715625003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45986.374715625003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45986.374715625003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45986.374715625003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45986.374715625003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45986.374715625003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45986.374715625003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45986.374715625003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45986.374715625003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45986.374715625003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45986.374715625003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45986.374715625003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45986.374715625003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45986.374715625003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45986.374715625003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45986.374715625003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45986.374715625003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45986.374715625003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45986.374715625003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45986.374715625003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45986.374715625003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45986.374715625003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45986.374715625003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45986.374715625003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45986.374715625003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45986.374715625003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45986.374715625003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45986.374715625003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45986.374715625003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45986.374715625003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45986.374715625003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45986.374715625003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45986.374715625003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45986.374715625003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45986.374715625003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45986.374715625003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45986.374715625003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45986.374715625003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45986.374715625003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45986.374715625003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45986.374715625003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45986.374715625003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45986.374715625003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45986.374715625003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45986.374715625003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45986.374715625003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45986.374715625003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45986.374715625003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45986.374715625003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45986.374715625003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45986.374715625003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45986.374715625003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45986.374715625003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45986.374715625003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45986.374715625003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45986.374715625003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45986.374715625003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45986.374715625003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45986.374715625003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45986.374715625003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45986.374715625003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45986.374715625003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45986.374715625003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45986.374715625003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45986.374715625003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45986.374715625003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45986.37471585648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45986.37471585648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45986.37471585648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45986.37471585648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45986.37471585648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45986.37471585648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45986.37471585648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45986.37471585648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45986.37471585648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45986.37471585648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45986.37471585648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45986.37471585648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45986.37471585648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45986.37471585648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45986.37471585648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45986.37471585648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45986.37471585648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45986.37471585648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45986.37471585648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45986.37471585648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45986.37471585648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45986.37471585648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45986.37471585648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45986.37471585648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45986.37471585648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45986.37471585648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45986.37471585648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45986.37471585648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45986.37471585648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45986.37471585648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45986.37471585648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45986.37471585648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45986.37471585648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45986.37471585648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45986.37471585648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45986.37471585648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45986.37471585648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45986.37471585648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45986.37471585648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45986.37471585648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45986.37471585648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45986.37471585648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45986.37471585648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45986.37471585648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45986.37471585648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45986.37471585648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45986.37471585648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45986.37471585648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45986.37471585648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45986.37471585648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45986.37471585648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45986.37471585648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45986.37471585648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45986.37471585648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45986.37471585648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45986.37471585648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45986.37471585648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45986.37471585648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45986.37471585648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45986.37471585648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45986.37471585648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45986.37471585648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45986.37471585648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45986.37471585648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45986.37471585648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45986.37471585648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45986.37471585648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45986.37471585648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45986.37471585648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45986.37471585648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45986.37471585648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45986.37471585648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45986.37471585648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45986.37471585648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45986.37471585648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45986.37471585648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45986.37471585648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45986.37471585648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45986.37471585648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45986.37471585648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45986.37471585648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45986.37471585648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45986.37471585648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45986.37471585648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45986.37471585648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45986.37471585648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45986.37471585648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45986.37471585648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45986.37471585648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45986.37471585648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45986.37471585648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45986.37471585648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45986.37471585648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45986.37471585648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45986.37471585648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45986.37471585648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45986.37471585648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45986.37471585648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45986.37471585648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45986.37471585648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45986.37471585648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45986.37471585648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45986.37471585648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45986.37471585648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45986.37471585648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45986.37471585648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45986.37471585648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45986.37471585648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45986.37471585648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45986.37471585648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45986.37471585648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45986.37471585648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45986.37471585648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45986.37471585648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45986.37471585648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45986.37471585648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45986.37471585648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45986.37471585648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45986.37471585648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45986.37471585648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45986.37471585648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45986.37471585648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45986.37471585648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45986.37471585648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45986.37471585648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45986.37471585648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45986.37471585648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45986.37471585648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45986.37471585648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45986.37471585648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45986.37471585648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45986.37471585648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45986.37471585648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45986.37471585648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45986.37471585648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45986.37471585648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45986.37471585648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45986.37471585648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45986.37471585648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45986.37471585648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45986.37471585648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45986.37471585648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45986.37471585648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45986.37471585648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45986.37471585648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45986.37471585648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45986.37471585648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45986.37471585648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45986.37471585648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45986.37471585648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45986.37471585648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45986.37471585648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45986.37471585648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45986.37471585648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45986.37471585648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45986.37471585648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45986.37471585648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45986.37471585648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45986.37471585648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45986.37471585648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45986.37471585648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45986.37471585648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45986.37471585648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45986.37471585648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45986.37471585648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45986.37471585648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45986.37471585648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45986.37471585648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45986.37471585648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45986.37471585648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45986.37471585648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45986.37471585648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45986.37471585648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45986.37471585648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45986.37471585648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45986.37471585648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45986.37471585648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45986.37471585648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45986.37471585648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45986.37471585648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45986.37471585648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45986.37471585648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45986.37471585648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45986.37471585648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45986.37471585648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45986.37471585648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45986.37471585648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45986.37471585648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45986.37471585648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45986.37471585648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45986.37471585648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45986.37471585648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45986.37471585648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45986.37471585648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45986.37471585648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45986.37471585648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45986.37471585648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45986.37471585648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45986.37471585648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45986.37471585648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45986.37471585648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45986.37471585648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45986.37471585648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45986.37471585648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45986.37471585648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45986.37471585648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45986.37471585648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45986.37471585648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45986.37471585648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45986.37471585648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45986.37471585648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45986.37471585648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45986.37471585648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45986.37471585648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45986.37471585648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45986.37471585648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45986.37471585648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45986.37471585648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45986.37471585648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45986.37471585648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45986.37471585648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45986.37471585648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45986.37471585648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45986.37471585648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45986.37471585648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45986.37471585648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45986.37471585648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45986.37471585648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45986.37471585648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45986.37471585648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45986.37471585648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45986.37471585648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45986.37471585648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45986.37471585648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45986.37471585648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45986.37471585648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45986.37471585648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45986.37471585648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45986.37471585648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45986.37471585648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45986.37471585648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45986.37471585648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45986.37471585648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45986.37471585648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45986.37471585648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45986.37471585648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45986.37471585648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45986.37471585648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45986.37471585648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45986.37471585648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45986.37471585648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45986.37471585648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45986.37471585648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45986.37471585648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45986.37471585648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45986.37471585648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45986.37471585648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45986.37471585648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45986.37471585648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45986.37471585648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45986.37471585648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45986.37471585648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45986.37471585648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45986.37471585648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45986.37471585648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45986.37471585648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45986.37471585648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45986.37471585648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45986.37471585648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45986.37471585648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45986.37471585648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45986.37471585648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45986.37471585648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45986.37471585648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45986.37471585648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45986.37471585648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45986.37471585648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45986.37471585648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45986.37471585648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45986.37471585648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45986.37471585648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45986.37471585648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45986.37471585648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45986.37471585648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45986.37471585648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45986.37471585648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45986.37471585648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45986.37471585648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45986.37471585648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45986.37471585648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45986.37471585648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45986.37471585648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45986.37471585648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45986.37471585648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45986.37471585648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45986.37471585648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45986.37471585648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45986.37471585648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45986.37471585648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45986.37471585648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45986.37471585648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45986.37471585648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45986.37471585648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45986.37471585648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45986.37471585648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45986.37471585648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45986.37471585648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45986.37471585648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45986.37471585648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45986.37471585648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45986.37471585648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45986.37471585648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45986.37471585648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45986.37471585648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45986.37471585648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45986.37471585648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45986.37471585648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45986.37471585648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45986.37471585648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45986.37471585648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45986.37471585648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45986.37471585648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45986.37471585648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45986.37471585648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45986.37471585648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45986.37471585648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45986.37471585648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45986.37471585648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45986.37471585648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45986.37471585648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45986.37471585648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45986.37471585648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45986.37471585648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45986.37471585648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45986.37471585648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45986.37471585648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45986.37471585648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45986.37471585648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45986.37471585648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45986.37471585648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45986.37471585648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45986.37471585648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45986.37471585648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45986.37471585648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45986.37471585648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45986.37471585648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45986.37471585648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45986.37471585648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45986.37471585648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45986.37471585648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45986.37471585648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45986.37471585648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45986.37471585648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45986.37471585648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45986.37471585648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45986.37471585648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45986.37471585648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45986.37471585648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45986.37471585648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45986.37471585648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45986.37471585648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45986.37471585648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45986.37471585648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45986.37471585648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45986.37471585648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45986.37471585648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45986.37471585648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45986.37471585648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45986.37471585648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45986.37471585648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45986.37471585648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45986.37471585648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45986.37471585648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45986.37471585648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45986.37471585648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45986.37471585648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45986.37471585648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45986.37471585648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45986.37471585648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45986.37471585648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45986.37471585648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45986.37471585648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45986.37471585648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45986.37471585648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45986.37471585648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45986.37471585648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45986.37471585648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45986.37471585648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45986.37471585648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45986.37471585648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45986.37471585648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45986.37471585648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45986.37471585648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45986.37471585648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45986.37471585648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45986.37471585648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45986.37471585648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45986.37471585648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45986.37471585648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45986.37471585648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45986.37471585648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45986.37471585648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45986.37471585648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45986.37471585648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45986.37471585648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45986.37471585648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45986.37471585648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45986.37471585648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45986.37471585648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45986.37471585648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45986.37471585648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45986.37471585648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45986.37471585648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45986.37471585648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45986.37471585648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45986.37471585648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45986.37471585648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45986.37471585648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45986.37471585648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45986.37471585648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45986.37471585648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45986.37471585648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45986.37471585648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45986.37471585648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45986.37471585648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45986.37471585648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45986.37471585648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45986.37471585648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45986.37471585648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45986.37471585648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45986.37471585648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45986.37471585648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45986.37471585648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45986.37471585648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45986.37471585648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45986.37471585648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45986.37471585648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45986.37471585648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45986.37471585648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45986.37471585648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45986.37471585648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45986.37471585648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45986.37471585648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45986.37471585648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45986.37471585648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45986.37471585648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45986.37471585648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45986.37471585648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45986.37471585648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45986.37471585648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45986.37471585648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45986.37471585648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45986.37471585648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45986.37471585648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45986.37471585648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45986.37471585648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45986.37471585648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45986.37471585648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45986.37471585648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45986.37471585648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45986.37471585648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45986.37471585648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45986.37471585648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45986.37471585648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45986.37471585648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45986.37471585648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45986.37471585648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45986.37471585648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45986.37471585648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45986.37471585648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45986.37471585648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45986.37471585648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45986.37471585648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45986.37471585648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45986.37471585648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45986.37471585648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45986.37471585648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45986.37471585648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45986.37471585648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45986.37471585648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45986.37471585648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45986.37471585648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45986.37471585648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45986.37471585648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45986.37471585648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45986.37471585648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45986.37471585648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45986.37471585648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45986.37471585648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45986.37471585648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45986.37471585648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45986.37471585648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45986.37471585648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45986.37471585648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45986.37471585648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45986.37471585648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45986.37471585648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45986.37471585648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45986.37471585648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45986.37471585648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45986.37471585648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45986.37471585648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45986.37471585648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45986.37471585648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45986.37471585648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45986.37471585648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45986.37471585648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45986.37471585648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45986.37471585648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45986.37471585648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45986.37471585648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45986.37471585648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45986.37471585648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45986.37471585648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45986.37471585648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45986.37471585648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45986.37471585648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45986.37471585648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45986.37471585648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45986.37471585648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45986.37471585648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45986.37471585648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45986.37471585648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45986.37471585648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45986.37471585648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45986.37471585648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45986.37471585648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45986.37471585648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45986.37471585648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45986.37471585648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45986.37471585648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45986.37471585648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45986.37471585648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45986.37471585648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45986.37471585648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45986.37471585648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45986.37471585648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45986.37471585648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45986.37471585648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45986.37471585648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45986.37471585648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45986.37471585648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45986.37471585648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45986.37471585648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45986.37471585648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45986.37471585648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45986.37471585648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45986.37471585648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45986.37471585648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45986.37471585648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45986.37471585648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45986.37471585648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45986.37471585648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45986.37471585648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45986.37471585648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45986.37471585648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45986.37471585648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45986.37471585648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45986.37471585648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45986.37471585648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45986.37471585648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45986.37471585648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45986.37471585648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45986.37471585648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45986.37471585648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45986.37471585648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45986.37471585648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45986.37471585648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45986.37471585648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45986.37471585648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45986.37471585648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45986.37471585648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45986.37471585648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45986.37471585648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45986.37471585648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45986.37471585648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45986.37471585648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45986.37471585648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45986.37471585648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45986.37471585648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45986.37471585648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45986.37471585648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45986.37471585648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45986.37471585648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45986.37471585648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45986.37471585648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45986.37471585648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45986.37471585648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45986.37471585648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45986.37471585648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45986.37471585648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45986.37471585648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45986.37471585648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45986.37471585648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45986.37471585648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45986.37471585648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45986.37471585648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45986.37471585648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45986.37471585648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45986.37471585648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45986.37471585648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45986.37471585648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45986.37471585648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45986.37471585648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45986.37471585648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45986.37471585648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45986.37471585648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45986.37471585648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45986.37471585648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45986.37471585648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45986.37471585648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45986.37471585648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45986.37471585648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45986.37471585648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45986.37471585648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45986.37471585648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45986.37471585648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45986.37471585648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45986.37471585648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45986.37471585648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45986.37471585648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45986.37471585648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45986.37471585648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45986.37471585648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45986.37471585648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45986.37471585648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45986.37471585648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45986.37471585648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45986.37471585648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45986.37471585648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45986.37471585648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45986.37471585648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45986.37471585648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45986.37471585648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45986.37471585648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45986.37471585648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45986.37471585648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45986.37471585648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45986.37471585648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45986.37471585648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45986.37471585648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45986.37471585648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45986.37471585648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45986.37471585648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45986.37471585648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45986.37471585648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45986.37471585648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45986.37471585648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45986.37471585648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45986.37471585648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45986.37471585648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45986.37471585648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45986.37471585648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45986.37471585648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45986.37471585648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45986.37471585648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45986.37471585648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45986.37471585648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45986.37471585648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45986.37471585648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45986.37471585648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45986.37471585648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45986.37471585648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45986.37471585648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45986.37471585648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45986.37471585648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45986.37471585648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45986.37471585648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45986.37471585648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45986.37471585648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45986.37471585648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45986.37471585648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45986.37471585648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45986.37471585648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45986.37471585648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45986.37471585648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45986.37471585648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45986.37471585648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45986.37471585648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45986.37471585648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45986.37471585648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45986.37471585648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45986.37471585648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45986.37471585648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45986.37471585648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45986.37471585648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45986.37471585648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45986.37471585648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45986.37471585648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45986.37471585648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45986.37471585648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45986.37471585648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45986.37471585648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45986.37471585648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45986.37471585648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45986.37471585648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45986.37471585648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45986.37471585648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45986.37471585648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45986.37471585648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45986.37471585648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45986.37471585648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45986.37471585648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45986.37471585648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45986.37471585648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45986.37471585648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45986.37471585648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45986.37471585648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45986.37471585648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45986.37471585648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45986.37471585648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45986.37471585648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45986.37471585648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45986.37471585648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45986.37471585648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45986.37471585648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45986.37471585648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45986.37471585648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45986.37471585648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45986.37471585648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45986.37471585648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45986.37471585648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45986.37471585648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45986.37471585648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45986.37471585648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45986.37471585648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45986.37471585648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45986.37471585648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45986.37471585648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45986.37471585648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45986.37471585648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45986.37471585648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45986.37471585648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45986.37471585648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45986.37471585648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45986.37471585648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45986.37471585648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45986.37471585648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45986.37471585648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45986.37471585648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45986.37471585648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45986.37471585648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45986.37471585648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45986.37471585648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45986.37471585648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45986.37471585648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45986.37471585648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45986.37471585648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45986.37471585648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45986.37471585648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45986.37471585648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45986.37471585648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45986.37471585648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45986.37471585648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45986.37471585648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45986.37471585648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45986.37471585648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45986.37471585648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45986.37471585648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45986.37471585648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45986.37471585648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45986.37471585648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45986.37471585648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45986.37471585648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45986.37471585648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45986.37471585648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45986.37471585648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45986.37471585648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45986.37471585648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45986.37471585648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45986.37471585648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45986.37471585648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45986.37471585648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45986.37471585648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45986.37471585648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45986.37471585648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45986.37471585648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45986.37471585648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45986.37471585648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45986.37471585648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45986.37471585648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45986.37471585648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45986.37471585648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45986.37471585648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45986.37471585648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45986.37471585648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45986.37471585648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45986.37471585648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45986.37471585648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45986.37471585648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45986.37471585648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45986.37471585648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45986.37471585648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45986.37471585648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45986.37471585648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45986.37471585648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45986.37471585648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45986.37471585648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45986.37471585648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45986.37471585648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45986.37471585648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45986.37471585648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45986.37471585648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45986.37471585648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45986.37471585648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45986.37471585648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45986.37471585648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45986.37471585648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45986.37471585648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45986.37471585648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45986.37471585648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45986.37471585648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45986.37471585648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45986.37471585648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45986.37471585648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45986.37471585648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45986.37471585648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45986.37471585648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45986.37471585648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45986.37471585648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45986.37471585648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45986.37471585648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45986.37471585648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45986.37471585648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45986.37471585648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45986.37471585648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45986.37471585648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45986.37471585648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45986.37471585648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45986.37471585648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45986.37471585648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45986.37471585648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45986.37471585648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45986.37471585648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45986.37471585648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45986.37471585648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45986.37471585648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45986.37471585648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45986.37471585648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45986.37471585648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45986.37471585648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45986.37471585648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45986.37471585648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45986.37471585648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45986.37471585648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45986.37471585648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45986.37471585648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45986.37471585648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45986.37471585648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45986.37471585648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45986.37471585648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45986.37471585648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45986.37471585648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45986.37471585648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45986.37471585648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45986.37471585648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45986.37471585648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45986.37471585648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45986.37471585648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45986.37471585648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45986.37471585648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45986.37471585648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45986.37471585648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45986.37471585648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45986.37471585648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45986.37471585648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45986.37471585648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45986.37471585648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45986.37471585648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45986.37471585648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45986.37471585648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45986.37471585648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45986.37471585648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45986.37471585648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45986.37471585648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45986.37471585648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45986.37471585648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45986.37471585648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45986.37471585648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45986.37471585648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45986.37471585648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45986.37471585648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45986.37471585648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45986.37471585648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45986.37471585648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45986.37471585648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45986.37471585648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45986.37471585648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45986.37471585648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45986.37471585648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45986.37471585648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45986.37471585648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45986.37471585648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45986.37471585648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45986.37471585648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45986.37471585648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45986.37471585648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45986.37471585648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45986.37471585648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45986.37471585648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45986.37471585648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45986.37471585648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45986.37471585648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45986.37471585648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45986.37471585648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45986.37471585648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45986.37471585648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45986.37471585648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45986.37471585648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45986.37471585648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45986.37471585648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45986.37471585648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45986.37471585648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45986.37471585648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45986.37471585648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45986.37471585648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45986.37471585648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45986.37471585648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45986.37471585648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45986.37471585648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45986.37471585648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45986.37471585648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45986.37471585648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45986.37471585648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45986.37471585648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45986.37471585648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45986.37471585648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45986.37471585648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45986.37471585648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45986.37471585648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45986.37471585648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45986.37471585648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45986.37471585648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45986.37471585648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45986.37471585648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45986.37471585648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45986.37471585648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45986.37471585648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45986.37471585648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45986.37471585648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45986.37471585648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45986.37471585648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45986.37471585648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45986.37471585648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45986.37471585648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45986.37471585648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45986.37471585648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45986.37471585648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45986.37471585648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45986.37471585648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45986.37471585648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45986.37471585648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45986.37471585648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45986.37471585648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45986.37471585648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45986.37471585648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45986.37471585648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45986.37471585648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45986.37471585648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45986.37471585648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45986.37471585648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45986.37471585648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45986.37471585648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45986.37471585648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45986.37471585648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45986.37471585648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45986.37471585648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45986.37471585648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45986.37471585648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45986.37471585648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45986.37471585648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45986.37471585648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45986.37471585648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45986.37471585648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45986.37471585648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45986.37471585648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45986.37471585648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45986.37471585648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45986.37471585648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45986.37471585648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45986.37471585648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45986.37471585648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45986.37471585648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45986.37471585648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45986.37471585648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45986.37471585648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45986.37471585648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45986.37471585648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45986.37471585648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45986.37471585648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45986.37471585648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45986.37471585648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45986.37471585648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45986.37471585648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45986.37471585648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282.89399803240667</v>
      </c>
      <c r="H2" s="95">
        <v>45703.474768518521</v>
      </c>
      <c r="I2" s="95" t="str">
        <f>IFERROR(VLOOKUP(D2,DB!A:F,6,0),"")</f>
        <v>SCECO</v>
      </c>
      <c r="J2" s="95" t="str">
        <f>IFERROR(VLOOKUP(D2,DB!A:G,7,0),"")</f>
        <v>Dead</v>
      </c>
      <c r="K2" s="97" t="s">
        <v>39116</v>
      </c>
      <c r="L2" s="91" t="str">
        <f>IFERROR(VLOOKUP(D2,DB!A:I,9,0),"")</f>
        <v>Latis</v>
      </c>
    </row>
    <row r="3" spans="1:16" ht="15" customHeight="1">
      <c r="A3" s="157" t="s">
        <v>39117</v>
      </c>
      <c r="B3" s="113" t="str">
        <f>IFERROR(VLOOKUP(D3,DB!A:K,11,0),"")</f>
        <v>R4</v>
      </c>
      <c r="C3" s="93">
        <v>3</v>
      </c>
      <c r="D3" s="91" t="s">
        <v>31199</v>
      </c>
      <c r="E3" s="94" t="s">
        <v>39021</v>
      </c>
      <c r="F3" s="95">
        <v>45986.356469907405</v>
      </c>
      <c r="G3" s="96">
        <f t="shared" ref="G3:G65" ca="1" si="0">IFERROR(NOW()-F3,"")</f>
        <v>1.8245717597892508E-2</v>
      </c>
      <c r="H3" s="95">
        <v>45986.349560185183</v>
      </c>
      <c r="I3" s="113" t="str">
        <f>IFERROR(VLOOKUP(D3,DB!A:F,6,0),"")</f>
        <v>SCECO</v>
      </c>
      <c r="J3" s="113" t="str">
        <f>IFERROR(VLOOKUP(D3,DB!A:G,7,0),"")</f>
        <v>Dead</v>
      </c>
      <c r="K3" s="97" t="s">
        <v>39118</v>
      </c>
      <c r="L3" s="91" t="str">
        <f>IFERROR(VLOOKUP(D3,DB!A:I,9,0),"")</f>
        <v>Latis</v>
      </c>
    </row>
    <row r="4" spans="1:16" ht="15" customHeight="1">
      <c r="A4" s="113" t="s">
        <v>39119</v>
      </c>
      <c r="B4" s="113" t="str">
        <f>IFERROR(VLOOKUP(D4,DB!A:K,11,0),"")</f>
        <v>R4</v>
      </c>
      <c r="C4" s="93">
        <v>5</v>
      </c>
      <c r="D4" s="91" t="s">
        <v>29494</v>
      </c>
      <c r="E4" s="94" t="s">
        <v>39021</v>
      </c>
      <c r="F4" s="95">
        <v>45986.372442129628</v>
      </c>
      <c r="G4" s="96">
        <f t="shared" ca="1" si="0"/>
        <v>2.2734953745384701E-3</v>
      </c>
      <c r="H4" s="95">
        <v>45986.361284722225</v>
      </c>
      <c r="I4" s="113" t="str">
        <f>IFERROR(VLOOKUP(D4,DB!A:F,6,0),"")</f>
        <v>SCECO</v>
      </c>
      <c r="J4" s="113" t="str">
        <f>IFERROR(VLOOKUP(D4,DB!A:G,7,0),"")</f>
        <v>Weak</v>
      </c>
      <c r="K4" s="97" t="s">
        <v>39120</v>
      </c>
      <c r="L4" s="91" t="str">
        <f>IFERROR(VLOOKUP(D4,DB!A:I,9,0),"")</f>
        <v>Latis</v>
      </c>
    </row>
    <row r="5" spans="1:16" ht="15" customHeight="1">
      <c r="A5" s="113"/>
      <c r="B5" s="113" t="str">
        <f>IFERROR(VLOOKUP(D5,DB!A:K,11,0),"")</f>
        <v/>
      </c>
      <c r="C5" s="93"/>
      <c r="D5" s="91"/>
      <c r="E5" s="94"/>
      <c r="F5" s="95"/>
      <c r="G5" s="96">
        <f t="shared" ca="1" si="0"/>
        <v>45986.374715625003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45986.374715625003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45986.374715625003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45986.374715625003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45986.374715625003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45986.374715625003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45986.374715625003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45986.374715625003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45986.374715625003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45986.374715625003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45986.374715625003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45986.374715625003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45986.374715625003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45986.374715625003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45986.374715625003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45986.374715625003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45986.374715625003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45986.374715625003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45986.374715625003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45986.374715625003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45986.374715625003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45986.374715625003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45986.374715625003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45986.374715625003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45986.374715625003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45986.374715625003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45986.374715625003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45986.374715625003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45986.374715625003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45986.374715625003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45986.374715625003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45986.374715625003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45986.374715625003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45986.374715625003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45986.374715625003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45986.374715625003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45986.374715625003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45986.374715625003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45986.374715625003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45986.374715625003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45986.374715625003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45986.374715625003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45986.374715625003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45986.374715625003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45986.374715625003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45986.374715625003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45986.374715625003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45986.374715625003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45986.374715625003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45986.374715625003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45986.374715625003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45986.374715625003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45986.374715625003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45986.374715625003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45986.374715625003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45986.374715625003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45986.374715625003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45986.374715625003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45986.374715625003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45986.374715625003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45986.374715625003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45986.374715625003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45986.374715625003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45986.374715625003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45986.374715625003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45986.374715625003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45986.374715625003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45986.374715625003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45986.374715625003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45986.374715625003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45986.374715625003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45986.374715625003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45986.374715625003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45986.374715625003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45986.374715625003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45986.374715625003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45986.374715625003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45986.374715625003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45986.374715625003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45986.374715625003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45986.374715625003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45986.374715625003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45986.374715625003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45986.374715625003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45986.374715625003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45986.374715625003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45986.374715625003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45986.374715625003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45986.374715625003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45986.374715625003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45986.374715625003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45986.374715625003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45986.374715625003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45986.374715625003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45986.374715625003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45986.374715625003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45986.374715625003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45986.374715625003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45986.374715625003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45986.374715625003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45986.374715625003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45986.374715625003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45986.374715625003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45986.374715625003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45986.374715625003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45986.374715625003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45986.374715625003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45986.374715625003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45986.374715625003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45986.374715625003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45986.374715625003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45986.374715625003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45986.374715625003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45986.374715625003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45986.374715625003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45986.374715625003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45986.374715625003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45986.374715625003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45986.374715625003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45986.374715625003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45986.374715625003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45986.374715625003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45986.374715625003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45986.374715625003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45986.374715625003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45986.374715625003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45986.374715625003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45986.374715625003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45986.374715625003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45986.374715625003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45986.374715625003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45986.374715625003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45986.374715625003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45986.374715625003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45986.374715625003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45986.374715625003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45986.374715625003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45986.374715625003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45986.374715625003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45986.374715625003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45986.374715625003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45986.374715625003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45986.374715625003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45986.374715625003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45986.374715625003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45986.374715625003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45986.374715625003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45986.374715625003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45986.374715625003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45986.374715625003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45986.374715625003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45986.374715625003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45986.374715625003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45986.374715625003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45986.374715625003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45986.374715625003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45986.374715625003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45986.374715625003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45986.374715625003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45986.374715625003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45986.374715625003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45986.374715625003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45986.374715625003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45986.374715625003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45986.374715625003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45986.374715625003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45986.374715625003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45986.374715625003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45986.374715625003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45986.374715625003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45986.374715625003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45986.374715625003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45986.374715625003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45986.374715625003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45986.374715625003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45986.374715625003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45986.374715625003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45986.374715625003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45986.374715625003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45986.374715625003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45986.374715625003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45986.374715625003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45986.374715625003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45986.374715625003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45986.374715625003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45986.374715625003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45986.374715625003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45986.374715625003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45986.374715625003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45986.374715625003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45986.374715625003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45986.374715625003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45986.374715625003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45986.374715625003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45986.374715625003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45986.374715625003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45986.374715625003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45986.374715625003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45986.374715625003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45986.374715625003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45986.374715625003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45986.374715625003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45986.374715625003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45986.374715625003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45986.374715625003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45986.374715625003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45986.374715625003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45986.374715625003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45986.374715625003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45986.374715625003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45986.374715625003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45986.374715625003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45986.374715625003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45986.374715625003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45986.374715625003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45986.374715625003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45986.374715625003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45986.374715625003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45986.374715625003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45986.374715625003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45986.374715625003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45986.374715625003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45986.374715625003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45986.374715625003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45986.374715625003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45986.374715625003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45986.374715625003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45986.374715625003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45986.374715625003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45986.374715625003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45986.374715625003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45986.374715625003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45986.374715625003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45986.374715625003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45986.374715625003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45986.374715625003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45986.374715625003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45986.374715625003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45986.374715625003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45986.374715625003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45986.374715625003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45986.374715625003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45986.374715625003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45986.374715625003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45986.374715625003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45986.374715625003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45986.374715625003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45986.374715625003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45986.374715625003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45986.374715625003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45986.374715625003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45986.374715625003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45986.374715625003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45986.374715625003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45986.374715625003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45986.374715625003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45986.374715625003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45986.374715625003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45986.374715625003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45986.374715625003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45986.374715625003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45986.374715625003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45986.374715625003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45986.374715625003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45986.374715625003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45986.374715625003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45986.374715625003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45986.374715625003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45986.374715625003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45986.374715625003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45986.374715625003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45986.374715625003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45986.374715625003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45986.374715625003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45986.374715625003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45986.374715625003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45986.374715625003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45986.374715625003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45986.374715625003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45986.374715625003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45986.374715625003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45986.374715625003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45986.374715625003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45986.374715625003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45986.374715625003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45986.374715625003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45986.374715625003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45986.374715625003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45986.374715625003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45986.374715625003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45986.374715625003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45986.374715625003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45986.374715625003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45986.374715625003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45986.374715625003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45986.374715625003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45986.374715625003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45986.374715625003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45986.374715625003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45986.374715625003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45986.374715625003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45986.374715625003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45986.374715625003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45986.374715625003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45986.374715625003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45986.374715625003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45986.374715625003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45986.374715625003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45986.374715625003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45986.374715625003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45986.374715625003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45986.374715625003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45986.374715625003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45986.374715625003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45986.374715625003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45986.374715625003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45986.374715625003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45986.374715625003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45986.374715625003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45986.374715625003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45986.374715625003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45986.374715625003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45986.374715625003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45986.374715625003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45986.374715625003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45986.374715625003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45986.374715625003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45986.374715625003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45986.374715625003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45986.374715625003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45986.374715625003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45986.374715625003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45986.374715625003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45986.374715625003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45986.374715625003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45986.374715625003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45986.374715625003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45986.374715625003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45986.374715625003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45986.374715625003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45986.374715625003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45986.374715625003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45986.374715625003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45986.374715625003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45986.374715625003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45986.374715625003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45986.374715625003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45986.374715625003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45986.374715625003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45986.374715625003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45986.374715625003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45986.374715625003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45986.374715625003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45986.374715625003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45986.374715625003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45986.374715625003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45986.374715625003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45986.374715625003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45986.374715625003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45986.374715625003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45986.374715625003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45986.374715625003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45986.374715625003</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94.542655671291868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60.185838541663543</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37.713604745367775</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5.001417013889295</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1.5178587964328472E-2</v>
      </c>
      <c r="H6" s="122">
        <v>45986.353576388887</v>
      </c>
      <c r="I6" s="109" t="str">
        <f>IFERROR(VLOOKUP(D6,DB!A:F,6,0),"")</f>
        <v>Generator-SG</v>
      </c>
      <c r="J6" s="109" t="str">
        <f>IFERROR(VLOOKUP(D6,DB!A:G,7,0),"")</f>
        <v>Dead</v>
      </c>
      <c r="K6" s="109" t="s">
        <v>39130</v>
      </c>
      <c r="L6" s="109" t="str">
        <f>IFERROR(VLOOKUP(D6,DB!A:I,9,0),"")</f>
        <v>Latis</v>
      </c>
    </row>
    <row r="7" spans="1:13">
      <c r="A7" s="109"/>
      <c r="B7" s="109" t="str">
        <f>IFERROR(VLOOKUP(D7,DB!A:K,11,0),"")</f>
        <v/>
      </c>
      <c r="C7" s="109"/>
      <c r="D7" s="109"/>
      <c r="E7" s="109"/>
      <c r="F7" s="109"/>
      <c r="G7" s="111">
        <f ca="1">IFERROR(NOW()-F7,"")</f>
        <v>45986.374715625003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45986.374715625003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45986.374715625003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45986.374715625003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45986.374715625003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45986.374715625003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45986.374715625003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45986.374715625003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45986.374715625003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45986.374715625003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45986.374715625003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45986.374715625003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45986.374715625003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45986.374715625003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45986.374715625003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45986.374715625003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45986.374715625003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45986.374715625003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45986.374715625003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45986.374715625003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45986.374715625003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45986.374715625003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45986.374715625003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45986.374715625003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45986.374715625003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45986.374715625003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45986.374715625003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45986.374715625003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45986.374715625003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45986.374715625003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45986.374715625003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45986.374715625003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45986.374715625003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45986.374715625003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45986.374715625003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45986.374715625003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45986.374715625003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45986.374715625003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45986.374715625003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45986.374715625003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45986.374715625003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11" sqref="K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39131</v>
      </c>
      <c r="B2" s="137" t="str">
        <f>IFERROR(VLOOKUP(D2,DB!A:K,11,0),"")</f>
        <v>R6</v>
      </c>
      <c r="C2" s="138">
        <v>1</v>
      </c>
      <c r="D2" s="137" t="s">
        <v>37390</v>
      </c>
      <c r="E2" s="109" t="s">
        <v>39021</v>
      </c>
      <c r="F2" s="139">
        <v>45986.22452546296</v>
      </c>
      <c r="G2" s="75">
        <f ca="1">IFERROR(NOW()-F2,"-")</f>
        <v>0.15019016204314539</v>
      </c>
      <c r="H2" s="139">
        <v>45986.2187037037</v>
      </c>
      <c r="I2" s="137" t="str">
        <f>IFERROR(VLOOKUP(D2,DB!A:F,6,0),"")</f>
        <v>Generator-SG</v>
      </c>
      <c r="J2" s="137" t="str">
        <f>IFERROR(VLOOKUP(D2,DB!A:G,7,0),"")</f>
        <v>Vandalized</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39133</v>
      </c>
      <c r="B3" s="137" t="str">
        <f>IFERROR(VLOOKUP(D3,DB!A:K,11,0),"")</f>
        <v>R6</v>
      </c>
      <c r="C3" s="138">
        <v>1</v>
      </c>
      <c r="D3" s="154" t="s">
        <v>38995</v>
      </c>
      <c r="E3" s="109" t="s">
        <v>39021</v>
      </c>
      <c r="F3" s="139">
        <v>45986.339687500003</v>
      </c>
      <c r="G3" s="75">
        <f ca="1">IFERROR(NOW()-F3,"-")</f>
        <v>3.5028124999371357E-2</v>
      </c>
      <c r="H3" s="139">
        <v>45986.323634259257</v>
      </c>
      <c r="I3" s="137" t="str">
        <f>IFERROR(VLOOKUP(D3,DB!A:F,6,0),"")</f>
        <v>Generator-SG</v>
      </c>
      <c r="J3" s="137" t="str">
        <f>IFERROR(VLOOKUP(D3,DB!A:G,7,0),"")</f>
        <v>Vandalized</v>
      </c>
      <c r="K3" s="140" t="s">
        <v>39134</v>
      </c>
      <c r="L3" s="141" t="str">
        <f>IFERROR(VLOOKUP(D3,DB!A:I,9,0),"")</f>
        <v>Latis</v>
      </c>
    </row>
    <row r="4" spans="1:16383" ht="31.5" customHeight="1">
      <c r="A4" s="136"/>
      <c r="B4" s="137" t="str">
        <f>IFERROR(VLOOKUP(D4,DB!A:K,11,0),"")</f>
        <v/>
      </c>
      <c r="C4" s="138"/>
      <c r="D4" s="137"/>
      <c r="E4" s="109"/>
      <c r="F4" s="139"/>
      <c r="G4" s="75">
        <f ca="1">IFERROR(NOW()-F4,"-")</f>
        <v>45986.374715625003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45986.374715625003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45986.374715625003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45986.374715625003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45986.374715625003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45986.374715625003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45986.374715625003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45986.374715625003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45986.374715625003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45986.374715625003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45986.374715625003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45986.374715625003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45986.374715625003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45986.374715625003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45986.374715625003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45986.374715625003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45986.374715625003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45986.374715625003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45986.374715625003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45986.374715625003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45986.374715625003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45986.374715625003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45986.374715625003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45986.374715625003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45986.374715625003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45986.374715625003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45986.374715625003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45986.374715625003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45986.374715625003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45986.374715625003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45986.374715625003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45986.374715625003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45986.374715625003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45986.374715625003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45986.374715625003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45986.374715625003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45986.374715625003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45986.374715625003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45986.374715625003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2025-11-25T06:00:21Z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