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603" documentId="120_S{2AC9BD13-BADA-5192-A53E-5A8FF88502F6}" xr6:coauthVersionLast="47" xr6:coauthVersionMax="47" xr10:uidLastSave="{2FCDF8BD-5505-4981-957A-50A924B04789}"/>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B2" i="9"/>
  <c r="G2" i="9"/>
  <c r="I2" i="9"/>
  <c r="J2" i="9"/>
  <c r="L2" i="9"/>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13" i="1"/>
  <c r="G13" i="1"/>
  <c r="I13" i="1"/>
  <c r="J13" i="1"/>
  <c r="L13" i="1"/>
  <c r="B14" i="1"/>
  <c r="G14" i="1"/>
  <c r="I14" i="1"/>
  <c r="J14" i="1"/>
  <c r="L14" i="1"/>
  <c r="B15" i="1"/>
  <c r="G15" i="1"/>
  <c r="I15" i="1"/>
  <c r="J15" i="1"/>
  <c r="L15"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<sst xmlns="http://schemas.openxmlformats.org/spreadsheetml/2006/main" count="180301" uniqueCount="39135">
  <si>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</si>
  <si>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</si>
  <si>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</si>
  <si>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</si>
  <si>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</si>
  <si>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</si>
  <si>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</si>
  <si>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</si>
  <si>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</si>
  <si>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</si>
  <si>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</si>
  <si>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</si>
  <si>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</si>
  <si>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</si>
  <si>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</si>
  <si>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</si>
  <si>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</si>
  <si>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</si>
  <si>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</si>
  <si>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</si>
  <si>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</si>
  <si>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</si>
  <si>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</si>
  <si>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</si>
  <si>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</si>
  <si>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</si>
  <si>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</si>
  <si>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</si>
  <si>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</si>
  <si>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</si>
  <si>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</si>
  <si>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</si>
  <si>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</si>
  <si>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</si>
  <si>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</si>
  <si>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</si>
  <si>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</si>
  <si>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</si>
  <si>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</si>
  <si>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</si>
  <si>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</si>
  <si>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</si>
  <si>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</si>
  <si>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</si>
  <si>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</si>
  <si>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</si>
  <si>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</si>
  <si>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</si>
  <si>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</si>
  <si>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</si>
  <si>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</si>
  <si>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</si>
  <si>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</si>
  <si>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</si>
  <si>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</si>
  <si>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</si>
  <si>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</si>
  <si>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</si>
  <si>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</si>
  <si>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</si>
  <si>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</si>
  <si>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</si>
  <si>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</si>
  <si>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</si>
  <si>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</si>
  <si>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</si>
  <si>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</si>
  <si>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</si>
  <si>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</si>
  <si>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</si>
  <si>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</si>
  <si>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</si>
  <si>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</si>
  <si>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</si>
  <si>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</si>
  <si>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</si>
  <si>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</si>
  <si>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</si>
  <si>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</si>
  <si>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</si>
  <si>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</si>
  <si>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</si>
  <si>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</si>
  <si>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</si>
  <si>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</si>
  <si>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</si>
  <si>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</si>
  <si>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</si>
  <si>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</si>
  <si>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</si>
  <si>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</si>
  <si>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</si>
  <si>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</si>
  <si>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</si>
  <si>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</si>
  <si>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</si>
  <si>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</si>
  <si>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</si>
  <si>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</si>
  <si>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</si>
  <si>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</si>
  <si>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</si>
  <si>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</si>
  <si>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</si>
  <si>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</si>
  <si>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</si>
  <si>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</si>
  <si>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</si>
  <si>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</si>
  <si>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</si>
  <si>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</si>
  <si>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</si>
  <si>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</si>
  <si>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</si>
  <si>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</si>
  <si>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</si>
  <si>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</si>
  <si>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</si>
  <si>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</si>
  <si>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</si>
  <si>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</si>
  <si>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</si>
  <si>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</si>
  <si>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</si>
  <si>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</si>
  <si>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</si>
  <si>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</si>
  <si>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</si>
  <si>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</si>
  <si>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</si>
  <si>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</si>
  <si>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</si>
  <si>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</si>
  <si>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</si>
  <si>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</si>
  <si>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</si>
  <si>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</si>
  <si>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</si>
  <si>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</si>
  <si>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</si>
  <si>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</si>
  <si>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</si>
  <si>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</si>
  <si>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</si>
  <si>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</si>
  <si>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</si>
  <si>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</si>
  <si>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</si>
  <si>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</si>
  <si>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</si>
  <si>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</si>
  <si>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</si>
  <si>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</si>
  <si>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</si>
  <si>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</si>
  <si>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</si>
  <si>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</si>
  <si>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</si>
  <si>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</si>
  <si>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</si>
  <si>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</si>
  <si>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</si>
  <si>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</si>
  <si>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</si>
  <si>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</si>
  <si>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</si>
  <si>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</si>
  <si>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</si>
  <si>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</si>
  <si>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</si>
  <si>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</si>
  <si>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</si>
  <si>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</si>
  <si>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</si>
  <si>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</si>
  <si>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</si>
  <si>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</si>
  <si>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</si>
  <si>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</si>
  <si>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</si>
  <si>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</si>
  <si>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</si>
  <si>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</si>
  <si>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</si>
  <si>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</si>
  <si>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</si>
  <si>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</si>
  <si>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</si>
  <si>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</si>
  <si>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</si>
  <si>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</si>
  <si>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</si>
  <si>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</si>
  <si>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</si>
  <si>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</si>
  <si>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</si>
  <si>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</si>
  <si>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</si>
  <si>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</si>
  <si>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</si>
  <si>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</si>
  <si>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</si>
  <si>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</si>
  <si>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</si>
  <si>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</si>
  <si>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</si>
  <si>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</si>
  <si>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</si>
  <si>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</si>
  <si>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</si>
  <si>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</si>
  <si>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</si>
  <si>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</si>
  <si>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</si>
  <si>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</si>
  <si>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</si>
  <si>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</si>
  <si>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</si>
  <si>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</si>
  <si>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</si>
  <si>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</si>
  <si>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</si>
  <si>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</si>
  <si>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</si>
  <si>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</si>
  <si>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</si>
  <si>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</si>
  <si>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</si>
  <si>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</si>
  <si>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</si>
  <si>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</si>
  <si>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</si>
  <si>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</si>
  <si>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</si>
  <si>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</si>
  <si>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</si>
  <si>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</si>
  <si>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</si>
  <si>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</si>
  <si>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</si>
  <si>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</si>
  <si>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</si>
  <si>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</si>
  <si>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</si>
  <si>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</si>
  <si>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</si>
  <si>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</si>
  <si>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</si>
  <si>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</si>
  <si>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</si>
  <si>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</si>
  <si>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</si>
  <si>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</si>
  <si>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</si>
  <si>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</si>
  <si>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</si>
  <si>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</si>
  <si>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</si>
  <si>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</si>
  <si>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</si>
  <si>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</si>
  <si>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</si>
  <si>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</si>
  <si>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</si>
  <si>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</si>
  <si>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</si>
  <si>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</si>
  <si>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</si>
  <si>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</si>
  <si>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</si>
  <si>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</si>
  <si>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</si>
  <si>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</si>
  <si>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</si>
  <si>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</si>
  <si>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</si>
  <si>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</si>
  <si>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</si>
  <si>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</si>
  <si>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</si>
  <si>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</si>
  <si>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</si>
  <si>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</si>
  <si>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</si>
  <si>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</si>
  <si>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</si>
  <si>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</si>
  <si>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</si>
  <si>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</si>
  <si>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</si>
  <si>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</si>
  <si>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</si>
  <si>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</si>
  <si>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</si>
  <si>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</si>
  <si>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</si>
  <si>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</si>
  <si>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</si>
  <si>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</si>
  <si>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</si>
  <si>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</si>
  <si>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</si>
  <si>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</si>
  <si>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</si>
  <si>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</si>
  <si>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</si>
  <si>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</si>
  <si>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</si>
  <si>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</si>
  <si>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</si>
  <si>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</si>
  <si>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</si>
  <si>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</si>
  <si>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</si>
  <si>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</si>
  <si>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</si>
  <si>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</si>
  <si>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</si>
  <si>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</si>
  <si>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</si>
  <si>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</si>
  <si>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</si>
  <si>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</si>
  <si>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</si>
  <si>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</si>
  <si>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</si>
  <si>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</si>
  <si>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</si>
  <si>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</si>
  <si>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</si>
  <si>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</si>
  <si>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</si>
  <si>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</si>
  <si>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</si>
  <si>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</si>
  <si>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</si>
  <si>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</si>
  <si>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</si>
  <si>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</si>
  <si>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</si>
  <si>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</si>
  <si>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</si>
  <si>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</si>
  <si>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</si>
  <si>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</si>
  <si>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</si>
  <si>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</si>
  <si>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</si>
  <si>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</si>
  <si>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</si>
  <si>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</si>
  <si>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</si>
  <si>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</si>
  <si>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</si>
  <si>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</si>
  <si>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</si>
  <si>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</si>
  <si>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</si>
  <si>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</si>
  <si>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</si>
  <si>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</si>
  <si>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</si>
  <si>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</si>
  <si>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</si>
  <si>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</si>
  <si>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</si>
  <si>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</si>
  <si>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</si>
  <si>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</si>
  <si>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</si>
  <si>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</si>
  <si>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</si>
  <si>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</si>
  <si>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</si>
  <si>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</si>
  <si>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</si>
  <si>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</si>
  <si>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</si>
  <si>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</si>
  <si>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</si>
  <si>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</si>
  <si>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</si>
  <si>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</si>
  <si>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</si>
  <si>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</si>
  <si>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</si>
  <si>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</si>
  <si>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</si>
  <si>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</si>
  <si>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</si>
  <si>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</si>
  <si>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</si>
  <si>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</si>
  <si>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</si>
  <si>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</si>
  <si>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</si>
  <si>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</si>
  <si>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</si>
  <si>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</si>
  <si>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</si>
  <si>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</si>
  <si>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</si>
  <si>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</si>
  <si>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</si>
  <si>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</si>
  <si>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</si>
  <si>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</si>
  <si>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</si>
  <si>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</si>
  <si>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</si>
  <si>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</si>
  <si>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</si>
  <si>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</si>
  <si>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</si>
  <si>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</si>
  <si>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</si>
  <si>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</si>
  <si>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</si>
  <si>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</si>
  <si>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</si>
  <si>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</si>
  <si>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</si>
  <si>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</si>
  <si>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</si>
  <si>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</si>
  <si>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</si>
  <si>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</si>
  <si>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</si>
  <si>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</si>
  <si>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</si>
  <si>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</si>
  <si>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</si>
  <si>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</si>
  <si>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</si>
  <si>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</si>
  <si>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</si>
  <si>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</si>
  <si>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</si>
  <si>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</si>
  <si>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</si>
  <si>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</si>
  <si>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</si>
  <si>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</si>
  <si>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</si>
  <si>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</si>
  <si>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</si>
  <si>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</si>
  <si>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</si>
  <si>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</si>
  <si>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</si>
  <si>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</si>
  <si>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</si>
  <si>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</si>
  <si>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</si>
  <si>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</si>
  <si>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</si>
  <si>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</si>
  <si>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</si>
  <si>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</si>
  <si>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</si>
  <si>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</si>
  <si>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</si>
  <si>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</si>
  <si>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</si>
  <si>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</si>
  <si>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</si>
  <si>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</si>
  <si>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</si>
  <si>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</si>
  <si>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</si>
  <si>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</si>
  <si>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</si>
  <si>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</si>
  <si>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</si>
  <si>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</si>
  <si>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</si>
  <si>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</si>
  <si>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</si>
  <si>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</si>
  <si>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</si>
  <si>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</si>
  <si>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</si>
  <si>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</si>
  <si>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</si>
  <si>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</si>
  <si>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</si>
  <si>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</si>
  <si>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</si>
  <si>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</si>
  <si>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</si>
  <si>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</si>
  <si>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</si>
  <si>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</si>
  <si>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</si>
  <si>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</si>
  <si>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</si>
  <si>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</si>
  <si>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</si>
  <si>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</si>
  <si>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</si>
  <si>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</si>
  <si>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</si>
  <si>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</si>
  <si>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</si>
  <si>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</si>
  <si>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</si>
  <si>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</si>
  <si>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</si>
  <si>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</si>
  <si>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</si>
  <si>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</si>
  <si>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</si>
  <si>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</si>
  <si>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</si>
  <si>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</si>
  <si>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</si>
  <si>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</si>
  <si>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</si>
  <si>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</si>
  <si>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</si>
  <si>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</si>
  <si>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</si>
  <si>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</si>
  <si>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</si>
  <si>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</si>
  <si>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</si>
  <si>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</si>
  <si>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</si>
  <si>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</si>
  <si>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</si>
  <si>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</si>
  <si>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</si>
  <si>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</si>
  <si>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</si>
  <si>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</si>
  <si>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</si>
  <si>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</si>
  <si>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</si>
  <si>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</si>
  <si>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</si>
  <si>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</si>
  <si>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</si>
  <si>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</si>
  <si>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</si>
  <si>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</si>
  <si>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</si>
  <si>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</si>
  <si>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</si>
  <si>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</si>
  <si>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</si>
  <si>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</si>
  <si>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</si>
  <si>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</si>
  <si>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</si>
  <si>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</si>
  <si>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</si>
  <si>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</si>
  <si>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</si>
  <si>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</si>
  <si>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</si>
  <si>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</si>
  <si>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</si>
  <si>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</si>
  <si>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</si>
  <si>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</si>
  <si>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</si>
  <si>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</si>
  <si>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</si>
  <si>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</si>
  <si>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</si>
  <si>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</si>
  <si>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</si>
  <si>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</si>
  <si>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</si>
  <si>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</si>
  <si>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</si>
  <si>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</si>
  <si>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</si>
  <si>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</si>
  <si>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</si>
  <si>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</si>
  <si>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</si>
  <si>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</si>
  <si>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</si>
  <si>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</si>
  <si>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</si>
  <si>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</si>
  <si>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</si>
  <si>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</si>
  <si>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</si>
  <si>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</si>
  <si>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</si>
  <si>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</si>
  <si>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</si>
  <si>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</si>
  <si>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</si>
  <si>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</si>
  <si>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</si>
  <si>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</si>
  <si>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</si>
  <si>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</si>
  <si>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</si>
  <si>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</si>
  <si>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</si>
  <si>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</si>
  <si>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</si>
  <si>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</si>
  <si>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</si>
  <si>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</si>
  <si>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</si>
  <si>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</si>
  <si>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</si>
  <si>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</si>
  <si>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</si>
  <si>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</si>
  <si>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</si>
  <si>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</si>
  <si>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</si>
  <si>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</si>
  <si>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</si>
  <si>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</si>
  <si>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</si>
  <si>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</si>
  <si>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</si>
  <si>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</si>
  <si>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</si>
  <si>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</si>
  <si>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</si>
  <si>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</si>
  <si>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</si>
  <si>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</si>
  <si>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</si>
  <si>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</si>
  <si>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</si>
  <si>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</si>
  <si>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</si>
  <si>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</si>
  <si>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</si>
  <si>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</si>
  <si>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</si>
  <si>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</si>
  <si>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</si>
  <si>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</si>
  <si>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</si>
  <si>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</si>
  <si>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</si>
  <si>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</si>
  <si>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</si>
  <si>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</si>
  <si>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</si>
  <si>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</si>
  <si>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</si>
  <si>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</si>
  <si>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</si>
  <si>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</si>
  <si>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</si>
  <si>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</si>
  <si>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</si>
  <si>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</si>
  <si>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</si>
  <si>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</si>
  <si>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</si>
  <si>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</si>
  <si>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</si>
  <si>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</si>
  <si>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</si>
  <si>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</si>
  <si>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</si>
  <si>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</si>
  <si>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</si>
  <si>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</si>
  <si>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</si>
  <si>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</si>
  <si>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</si>
  <si>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</si>
  <si>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</si>
  <si>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</si>
  <si>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</si>
  <si>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</si>
  <si>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</si>
  <si>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</si>
  <si>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</si>
  <si>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</si>
  <si>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</si>
  <si>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</si>
  <si>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</si>
  <si>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</si>
  <si>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</si>
  <si>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</si>
  <si>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</si>
  <si>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</si>
  <si>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</si>
  <si>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</si>
  <si>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</si>
  <si>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</si>
  <si>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</si>
  <si>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</si>
  <si>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</si>
  <si>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</si>
  <si>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</si>
  <si>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</si>
  <si>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</si>
  <si>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</si>
  <si>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</si>
  <si>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</si>
  <si>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</si>
  <si>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</si>
  <si>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</si>
  <si>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</si>
  <si>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</si>
  <si>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</si>
  <si>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</si>
  <si>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</si>
  <si>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</si>
  <si>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</si>
  <si>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</si>
  <si>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</si>
  <si>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</si>
  <si>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</si>
  <si>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</si>
  <si>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</si>
  <si>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</si>
  <si>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</si>
  <si>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</si>
  <si>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</si>
  <si>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</si>
  <si>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</si>
  <si>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</si>
  <si>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</si>
  <si>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</si>
  <si>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</si>
  <si>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</si>
  <si>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</si>
  <si>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</si>
  <si>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</si>
  <si>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</si>
  <si>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</si>
  <si>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</si>
  <si>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</si>
  <si>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</si>
  <si>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</si>
  <si>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</si>
  <si>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</si>
  <si>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</si>
  <si>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</si>
  <si>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</si>
  <si>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</si>
  <si>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</si>
  <si>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</si>
  <si>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</si>
  <si>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</si>
  <si>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</si>
  <si>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</si>
  <si>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</si>
  <si>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</si>
  <si>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</si>
  <si>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</si>
  <si>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</si>
  <si>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</si>
  <si>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</si>
  <si>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</si>
  <si>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</si>
  <si>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</si>
  <si>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</si>
  <si>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</si>
  <si>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</si>
  <si>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</si>
  <si>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</si>
  <si>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</si>
  <si>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</si>
  <si>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</si>
  <si>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</si>
  <si>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</si>
  <si>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</si>
  <si>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</si>
  <si>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</si>
  <si>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</si>
  <si>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</si>
  <si>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</si>
  <si>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</si>
  <si>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</si>
  <si>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</si>
  <si>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</si>
  <si>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</si>
  <si>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</si>
  <si>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</si>
  <si>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</si>
  <si>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</si>
  <si>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</si>
  <si>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</si>
  <si>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</si>
  <si>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</si>
  <si>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</si>
  <si>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</si>
  <si>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</si>
  <si>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</si>
  <si>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</si>
  <si>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</si>
  <si>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</si>
  <si>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</si>
  <si>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</si>
  <si>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</si>
  <si>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</si>
  <si>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</si>
  <si>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</si>
  <si>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</si>
  <si>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</si>
  <si>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</si>
  <si>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</si>
  <si>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</si>
  <si>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</si>
  <si>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</si>
  <si>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</si>
  <si>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</si>
  <si>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</si>
  <si>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</si>
  <si>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</si>
  <si>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</si>
  <si>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</si>
  <si>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</si>
  <si>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</si>
  <si>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</si>
  <si>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</si>
  <si>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</si>
  <si>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</si>
  <si>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</si>
  <si>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</si>
  <si>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</si>
  <si>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</si>
  <si>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</si>
  <si>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</si>
  <si>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</si>
  <si>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</si>
  <si>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</si>
  <si>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</si>
  <si>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</si>
  <si>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</si>
  <si>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</si>
  <si>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</si>
  <si>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</si>
  <si>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</si>
  <si>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</si>
  <si>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</si>
  <si>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</si>
  <si>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</si>
  <si>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</si>
  <si>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</si>
  <si>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</si>
  <si>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</si>
  <si>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</si>
  <si>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</si>
  <si>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</si>
  <si>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</si>
  <si>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</si>
  <si>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</si>
  <si>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</si>
  <si>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</si>
  <si>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</si>
  <si>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</si>
  <si>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</si>
  <si>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</si>
  <si>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</si>
  <si>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</si>
  <si>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</si>
  <si>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</si>
  <si>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</si>
  <si>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</si>
  <si>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</si>
  <si>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</si>
  <si>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</si>
  <si>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</si>
  <si>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</si>
  <si>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</si>
  <si>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</si>
  <si>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</si>
  <si>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</si>
  <si>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</si>
  <si>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</si>
  <si>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</si>
  <si>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</si>
  <si>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</si>
  <si>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</si>
  <si>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</si>
  <si>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</si>
  <si>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</si>
  <si>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</si>
  <si>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</si>
  <si>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</si>
  <si>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</si>
  <si>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</si>
  <si>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</si>
  <si>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</si>
  <si>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</si>
  <si>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</si>
  <si>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</si>
  <si>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</si>
  <si>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</si>
  <si>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</si>
  <si>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</si>
  <si>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</si>
  <si>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</si>
  <si>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</si>
  <si>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</si>
  <si>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</si>
  <si>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</si>
  <si>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</si>
  <si>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</si>
  <si>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</si>
  <si>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</si>
  <si>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</si>
  <si>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</si>
  <si>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</si>
  <si>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</si>
  <si>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</si>
  <si>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</si>
  <si>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</si>
  <si>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</si>
  <si>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</si>
  <si>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</si>
  <si>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</si>
  <si>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</si>
  <si>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</si>
  <si>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</si>
  <si>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</si>
  <si>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</si>
  <si>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</si>
  <si>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</si>
  <si>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</si>
  <si>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</si>
  <si>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</si>
  <si>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</si>
  <si>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</si>
  <si>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</si>
  <si>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</si>
  <si>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</si>
  <si>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</si>
  <si>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</si>
  <si>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</si>
  <si>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</si>
  <si>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</si>
  <si>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</si>
  <si>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</si>
  <si>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</si>
  <si>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</si>
  <si>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</si>
  <si>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</si>
  <si>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</si>
  <si>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</si>
  <si>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</si>
  <si>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</si>
  <si>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</si>
  <si>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</si>
  <si>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</si>
  <si>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</si>
  <si>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</si>
  <si>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</si>
  <si>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</si>
  <si>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</si>
  <si>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</si>
  <si>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</si>
  <si>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</si>
  <si>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</si>
  <si>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</si>
  <si>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</si>
  <si>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</si>
  <si>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</si>
  <si>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</si>
  <si>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</si>
  <si>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</si>
  <si>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</si>
  <si>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</si>
  <si>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</si>
  <si>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</si>
  <si>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</si>
  <si>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</si>
  <si>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</si>
  <si>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</si>
  <si>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</si>
  <si>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</si>
  <si>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</si>
  <si>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</si>
  <si>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</si>
  <si>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</si>
  <si>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</si>
  <si>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</si>
  <si>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</si>
  <si>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</si>
  <si>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</si>
  <si>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</si>
  <si>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</si>
  <si>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</si>
  <si>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</si>
  <si>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</si>
  <si>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</si>
  <si>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</si>
  <si>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</si>
  <si>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</si>
  <si>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</si>
  <si>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</si>
  <si>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</si>
  <si>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</si>
  <si>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</si>
  <si>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</si>
  <si>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</si>
  <si>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</si>
  <si>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</si>
  <si>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</si>
  <si>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</si>
  <si>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</si>
  <si>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</si>
  <si>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</si>
  <si>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</si>
  <si>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</si>
  <si>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</si>
  <si>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</si>
  <si>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</si>
  <si>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</si>
  <si>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</si>
  <si>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</si>
  <si>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</si>
  <si>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</si>
  <si>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</si>
  <si>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</si>
  <si>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</si>
  <si>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</si>
  <si>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</si>
  <si>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</si>
  <si>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</si>
  <si>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</si>
  <si>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</si>
  <si>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</si>
  <si>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</si>
  <si>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</si>
  <si>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</si>
  <si>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</si>
  <si>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</si>
  <si>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</si>
  <si>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</si>
  <si>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</si>
  <si>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</si>
  <si>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</si>
  <si>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</si>
  <si>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</si>
  <si>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</si>
  <si>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</si>
  <si>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</si>
  <si>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</si>
  <si>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</si>
  <si>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</si>
  <si>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</si>
  <si>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</si>
  <si>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</si>
  <si>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</si>
  <si>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</si>
  <si>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</si>
  <si>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</si>
  <si>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</si>
  <si>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</si>
  <si>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</si>
  <si>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</si>
  <si>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</si>
  <si>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</si>
  <si>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</si>
  <si>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</si>
  <si>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</si>
  <si>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</si>
  <si>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</si>
  <si>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</si>
  <si>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</si>
  <si>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</si>
  <si>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</si>
  <si>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</si>
  <si>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</si>
  <si>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</si>
  <si>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</si>
  <si>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</si>
  <si>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</si>
  <si>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</si>
  <si>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</si>
  <si>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</si>
  <si>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</si>
  <si>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</si>
  <si>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</si>
  <si>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</si>
  <si>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</si>
  <si>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</si>
  <si>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</si>
  <si>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</si>
  <si>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</si>
  <si>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</si>
  <si>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</si>
  <si>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</si>
  <si>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</si>
  <si>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</si>
  <si>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</si>
  <si>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</si>
  <si>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</si>
  <si>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</si>
  <si>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</si>
  <si>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</si>
  <si>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</si>
  <si>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</si>
  <si>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</si>
  <si>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</si>
  <si>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</si>
  <si>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</si>
  <si>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</si>
  <si>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</si>
  <si>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</si>
  <si>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</si>
  <si>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</si>
  <si>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</si>
  <si>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</si>
  <si>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</si>
  <si>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</si>
  <si>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</si>
  <si>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</si>
  <si>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</si>
  <si>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</si>
  <si>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</si>
  <si>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</si>
  <si>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</si>
  <si>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</si>
  <si>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</si>
  <si>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</si>
  <si>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</si>
  <si>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</si>
  <si>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</si>
  <si>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</si>
  <si>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</si>
  <si>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</si>
  <si>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</si>
  <si>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</si>
  <si>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</si>
  <si>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</si>
  <si>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</si>
  <si>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</si>
  <si>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</si>
  <si>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</si>
  <si>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</si>
  <si>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</si>
  <si>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</si>
  <si>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</si>
  <si>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</si>
  <si>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</si>
  <si>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</si>
  <si>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</si>
  <si>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</si>
  <si>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</si>
  <si>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</si>
  <si>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</si>
  <si>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</si>
  <si>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</si>
  <si>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</si>
  <si>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</si>
  <si>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</si>
  <si>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</si>
  <si>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</si>
  <si>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</si>
  <si>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</si>
  <si>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</si>
  <si>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</si>
  <si>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</si>
  <si>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</si>
  <si>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</si>
  <si>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</si>
  <si>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</si>
  <si>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</si>
  <si>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</si>
  <si>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</si>
  <si>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</si>
  <si>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</si>
  <si>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</si>
  <si>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</si>
  <si>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</si>
  <si>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</si>
  <si>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</si>
  <si>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</si>
  <si>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</si>
  <si>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</si>
  <si>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</si>
  <si>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</si>
  <si>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</si>
  <si>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</si>
  <si>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</si>
  <si>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</si>
  <si>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</si>
  <si>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</si>
  <si>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</si>
  <si>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</si>
  <si>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</si>
  <si>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</si>
  <si>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</si>
  <si>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</si>
  <si>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</si>
  <si>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</si>
  <si>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</si>
  <si>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</si>
  <si>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</si>
  <si>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</si>
  <si>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</si>
  <si>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</si>
  <si>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</si>
  <si>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</si>
  <si>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</si>
  <si>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</si>
  <si>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</si>
  <si>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</si>
  <si>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</si>
  <si>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</si>
  <si>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</si>
  <si>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</si>
  <si>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</si>
  <si>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</si>
  <si>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</si>
  <si>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</si>
  <si>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</si>
  <si>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</si>
  <si>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</si>
  <si>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</si>
  <si>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</si>
  <si>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</si>
  <si>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</si>
  <si>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</si>
  <si>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</si>
  <si>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</si>
  <si>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</si>
  <si>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</si>
  <si>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</si>
  <si>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</si>
  <si>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</si>
  <si>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</si>
  <si>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</si>
  <si>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</si>
  <si>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</si>
  <si>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</si>
  <si>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</si>
  <si>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</si>
  <si>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</si>
  <si>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</si>
  <si>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</si>
  <si>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</si>
  <si>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</si>
  <si>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</si>
  <si>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</si>
  <si>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</si>
  <si>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</si>
  <si>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</si>
  <si>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</si>
  <si>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</si>
  <si>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</si>
  <si>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</si>
  <si>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</si>
  <si>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</si>
  <si>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</si>
  <si>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</si>
  <si>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</si>
  <si>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</si>
  <si>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</si>
  <si>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</si>
  <si>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</si>
  <si>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</si>
  <si>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</si>
  <si>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</si>
  <si>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</si>
  <si>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</si>
  <si>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</si>
  <si>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</si>
  <si>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</si>
  <si>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</si>
  <si>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</si>
  <si>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</si>
  <si>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</si>
  <si>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</si>
  <si>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</si>
  <si>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</si>
  <si>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</si>
  <si>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</si>
  <si>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</si>
  <si>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</si>
  <si>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</si>
  <si>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</si>
  <si>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</si>
  <si>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</si>
  <si>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</si>
  <si>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</si>
  <si>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</si>
  <si>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</si>
  <si>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</si>
  <si>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</si>
  <si>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</si>
  <si>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</si>
  <si>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</si>
  <si>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</si>
  <si>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</si>
  <si>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</si>
  <si>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</si>
  <si>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</si>
  <si>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</si>
  <si>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</si>
  <si>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</si>
  <si>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</si>
  <si>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</si>
  <si>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</si>
  <si>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</si>
  <si>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</si>
  <si>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</si>
  <si>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</si>
  <si>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</si>
  <si>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</si>
  <si>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</si>
  <si>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</si>
  <si>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</si>
  <si>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</si>
  <si>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</si>
  <si>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</si>
  <si>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</si>
  <si>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</si>
  <si>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</si>
  <si>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</si>
  <si>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</si>
  <si>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</si>
  <si>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</si>
  <si>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</si>
  <si>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</si>
  <si>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</si>
  <si>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</si>
  <si>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</si>
  <si>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</si>
  <si>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</si>
  <si>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</si>
  <si>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</si>
  <si>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</si>
  <si>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</si>
  <si>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</si>
  <si>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</si>
  <si>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</si>
  <si>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</si>
  <si>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</si>
  <si>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</si>
  <si>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</si>
  <si>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</si>
  <si>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</si>
  <si>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</si>
  <si>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</si>
  <si>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</si>
  <si>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</si>
  <si>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</si>
  <si>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</si>
  <si>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</si>
  <si>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</si>
  <si>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</si>
  <si>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</si>
  <si>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</si>
  <si>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</si>
  <si>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</si>
  <si>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</si>
  <si>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</si>
  <si>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</si>
  <si>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</si>
  <si>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</si>
  <si>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</si>
  <si>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</si>
  <si>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</si>
  <si>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</si>
  <si>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</si>
  <si>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</si>
  <si>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</si>
  <si>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</si>
  <si>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</si>
  <si>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</si>
  <si>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</si>
  <si>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</si>
  <si>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</si>
  <si>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</si>
  <si>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</si>
  <si>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</si>
  <si>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</si>
  <si>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</si>
  <si>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</si>
  <si>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</si>
  <si>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</si>
  <si>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</si>
  <si>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</si>
  <si>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</si>
  <si>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</si>
  <si>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</si>
  <si>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</si>
  <si>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</si>
  <si>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</si>
  <si>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</si>
  <si>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</si>
  <si>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</si>
  <si>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</si>
  <si>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</si>
  <si>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</si>
  <si>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</si>
  <si>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</si>
  <si>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</si>
  <si>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</si>
  <si>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</si>
  <si>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</si>
  <si>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</si>
  <si>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</si>
  <si>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</si>
  <si>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</si>
  <si>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</si>
  <si>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</si>
  <si>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</si>
  <si>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</si>
  <si>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</si>
  <si>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</si>
  <si>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</si>
  <si>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</si>
  <si>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</si>
  <si>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</si>
  <si>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</si>
  <si>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</si>
  <si>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</si>
  <si>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</si>
  <si>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</si>
  <si>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</si>
  <si>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</si>
  <si>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</si>
  <si>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</si>
  <si>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</si>
  <si>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</si>
  <si>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</si>
  <si>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</si>
  <si>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</si>
  <si>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</si>
  <si>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</si>
  <si>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</si>
  <si>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</si>
  <si>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</si>
  <si>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</si>
  <si>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</si>
  <si>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</si>
  <si>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</si>
  <si>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</si>
  <si>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</si>
  <si>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</si>
  <si>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</si>
  <si>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</si>
  <si>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</si>
  <si>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</si>
  <si>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</si>
  <si>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</si>
  <si>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</si>
  <si>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</si>
  <si>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</si>
  <si>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</si>
  <si>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</si>
  <si>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</si>
  <si>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</si>
  <si>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</si>
  <si>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</si>
  <si>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</si>
  <si>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</si>
  <si>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</si>
  <si>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</si>
  <si>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</si>
  <si>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</si>
  <si>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</si>
  <si>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</si>
  <si>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</si>
  <si>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</si>
  <si>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</si>
  <si>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</si>
  <si>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</si>
  <si>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</si>
  <si>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</si>
  <si>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</si>
  <si>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</si>
  <si>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</si>
  <si>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</si>
  <si>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</si>
  <si>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</si>
  <si>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</si>
  <si>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</si>
  <si>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</si>
  <si>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</si>
  <si>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</si>
  <si>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</si>
  <si>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</si>
  <si>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</si>
  <si>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</si>
  <si>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</si>
  <si>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</si>
  <si>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</si>
  <si>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</si>
  <si>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</si>
  <si>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</si>
  <si>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</si>
  <si>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</si>
  <si>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</si>
  <si>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</si>
  <si>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</si>
  <si>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</si>
  <si>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</si>
  <si>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</si>
  <si>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</si>
  <si>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</si>
  <si>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</si>
  <si>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</si>
  <si>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</si>
  <si>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</si>
  <si>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</si>
  <si>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</si>
  <si>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</si>
  <si>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</si>
  <si>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</si>
  <si>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</si>
  <si>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</si>
  <si>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</si>
  <si>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</si>
  <si>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</si>
  <si>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</si>
  <si>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</si>
  <si>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</si>
  <si>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</si>
  <si>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</si>
  <si>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</si>
  <si>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</si>
  <si>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</si>
  <si>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</si>
  <si>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</si>
  <si>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</si>
  <si>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</si>
  <si>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</si>
  <si>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</si>
  <si>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</si>
  <si>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</si>
  <si>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</si>
  <si>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</si>
  <si>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</si>
  <si>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</si>
  <si>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</si>
  <si>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</si>
  <si>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</si>
  <si>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</si>
  <si>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</si>
  <si>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</si>
  <si>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</si>
  <si>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</si>
  <si>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</si>
  <si>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</si>
  <si>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</si>
  <si>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</si>
  <si>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</si>
  <si>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</si>
  <si>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</si>
  <si>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</si>
  <si>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</si>
  <si>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</si>
  <si>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</si>
  <si>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</si>
  <si>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</si>
  <si>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</si>
  <si>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</si>
  <si>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</si>
  <si>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</si>
  <si>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</si>
  <si>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</si>
  <si>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</si>
  <si>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</si>
  <si>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</si>
  <si>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</si>
  <si>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</si>
  <si>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</si>
  <si>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</si>
  <si>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</si>
  <si>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</si>
  <si>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</si>
  <si>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</si>
  <si>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</si>
  <si>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</si>
  <si>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</si>
  <si>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</si>
  <si>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</si>
  <si>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</si>
  <si>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</si>
  <si>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</si>
  <si>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</si>
  <si>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</si>
  <si>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</si>
  <si>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</si>
  <si>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</si>
  <si>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</si>
  <si>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</si>
  <si>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</si>
  <si>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</si>
  <si>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</si>
  <si>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</si>
  <si>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</si>
  <si>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</si>
  <si>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</si>
  <si>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</si>
  <si>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</si>
  <si>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</si>
  <si>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</si>
  <si>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</si>
  <si>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</si>
  <si>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</si>
  <si>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</si>
  <si>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</si>
  <si>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</si>
  <si>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</si>
  <si>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</si>
  <si>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</si>
  <si>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</si>
  <si>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</si>
  <si>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</si>
  <si>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</si>
  <si>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</si>
  <si>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</si>
  <si>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</si>
  <si>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</si>
  <si>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</si>
  <si>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</si>
  <si>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</si>
  <si>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</si>
  <si>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</si>
  <si>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</si>
  <si>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</si>
  <si>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</si>
  <si>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</si>
  <si>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</si>
  <si>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</si>
  <si>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</si>
  <si>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</si>
  <si>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</si>
  <si>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</si>
  <si>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</si>
  <si>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</si>
  <si>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</si>
  <si>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</si>
  <si>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</si>
  <si>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</si>
  <si>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</si>
  <si>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</si>
  <si>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</si>
  <si>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</si>
  <si>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</si>
  <si>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</si>
  <si>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</si>
  <si>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</si>
  <si>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</si>
  <si>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</si>
  <si>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</si>
  <si>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</si>
  <si>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</si>
  <si>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</si>
  <si>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</si>
  <si>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</si>
  <si>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</si>
  <si>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</si>
  <si>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</si>
  <si>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</si>
  <si>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</si>
  <si>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</si>
  <si>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</si>
  <si>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</si>
  <si>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</si>
  <si>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</si>
  <si>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</si>
  <si>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</si>
  <si>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</si>
  <si>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</si>
  <si>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</si>
  <si>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</si>
  <si>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</si>
  <si>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</si>
  <si>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</si>
  <si>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</si>
  <si>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</si>
  <si>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</si>
  <si>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</si>
  <si>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</si>
  <si>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</si>
  <si>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</si>
  <si>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</si>
  <si>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</si>
  <si>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</si>
  <si>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</si>
  <si>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</si>
  <si>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</si>
  <si>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</si>
  <si>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</si>
  <si>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</si>
  <si>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</si>
  <si>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</si>
  <si>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</si>
  <si>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</si>
  <si>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</si>
  <si>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</si>
  <si>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</si>
  <si>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</si>
  <si>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</si>
  <si>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</si>
  <si>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</si>
  <si>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</si>
  <si>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</si>
  <si>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</si>
  <si>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</si>
  <si>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</si>
  <si>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</si>
  <si>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</si>
  <si>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</si>
  <si>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</si>
  <si>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</si>
  <si>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</si>
  <si>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</si>
  <si>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</si>
  <si>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</si>
  <si>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</si>
  <si>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</si>
  <si>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</si>
  <si>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</si>
  <si>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</si>
  <si>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</si>
  <si>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</si>
  <si>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</si>
  <si>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</si>
  <si>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</si>
  <si>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</si>
  <si>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</si>
  <si>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</si>
  <si>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</si>
  <si>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</si>
  <si>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</si>
  <si>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</si>
  <si>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</si>
  <si>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</si>
  <si>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</si>
  <si>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</si>
  <si>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</si>
  <si>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</si>
  <si>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</si>
  <si>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</si>
  <si>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</si>
  <si>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</si>
  <si>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</si>
  <si>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</si>
  <si>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</si>
  <si>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</si>
  <si>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</si>
  <si>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</si>
  <si>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</si>
  <si>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</si>
  <si>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</si>
  <si>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</si>
  <si>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</si>
  <si>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</si>
  <si>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</si>
  <si>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</si>
  <si>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</si>
  <si>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</si>
  <si>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</si>
  <si>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</si>
  <si>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</si>
  <si>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</si>
  <si>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</si>
  <si>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</si>
  <si>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</si>
  <si>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</si>
  <si>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</si>
  <si>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</si>
  <si>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</si>
  <si>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</si>
  <si>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</si>
  <si>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</si>
  <si>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</si>
  <si>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</si>
  <si>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</si>
  <si>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</si>
  <si>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</si>
  <si>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</si>
  <si>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</si>
  <si>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</si>
  <si>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</si>
  <si>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</si>
  <si>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</si>
  <si>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</si>
  <si>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</si>
  <si>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</si>
  <si>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</si>
  <si>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</si>
  <si>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</si>
  <si>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</si>
  <si>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</si>
  <si>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</si>
  <si>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</si>
  <si>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</si>
  <si>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</si>
  <si>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</si>
  <si>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</si>
  <si>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</si>
  <si>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</si>
  <si>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</si>
  <si>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</si>
  <si>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</si>
  <si>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</si>
  <si>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</si>
  <si>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</si>
  <si>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</si>
  <si>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</si>
  <si>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</si>
  <si>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</si>
  <si>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</si>
  <si>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</si>
  <si>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</si>
  <si>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</si>
  <si>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</si>
  <si>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</si>
  <si>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</si>
  <si>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</si>
  <si>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</si>
  <si>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</si>
  <si>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</si>
  <si>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</si>
  <si>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</si>
  <si>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</si>
  <si>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</si>
  <si>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</si>
  <si>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</si>
  <si>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</si>
  <si>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</si>
  <si>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</si>
  <si>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</si>
  <si>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</si>
  <si>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</si>
  <si>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</si>
  <si>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</si>
  <si>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</si>
  <si>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</si>
  <si>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</si>
  <si>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</si>
  <si>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</si>
  <si>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</si>
  <si>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</si>
  <si>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</si>
  <si>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</si>
  <si>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</si>
  <si>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</si>
  <si>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</si>
  <si>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</si>
  <si>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</si>
  <si>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</si>
  <si>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</si>
  <si>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</si>
  <si>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</si>
  <si>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</si>
  <si>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</si>
  <si>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</si>
  <si>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</si>
  <si>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</si>
  <si>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</si>
  <si>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</si>
  <si>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</si>
  <si>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</si>
  <si>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</si>
  <si>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</si>
  <si>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</si>
  <si>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</si>
  <si>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</si>
  <si>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</si>
  <si>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</si>
  <si>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</si>
  <si>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</si>
  <si>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</si>
  <si>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</si>
  <si>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</si>
  <si>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</si>
  <si>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</si>
  <si>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</si>
  <si>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</si>
  <si>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</si>
  <si>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</si>
  <si>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</si>
  <si>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</si>
  <si>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</si>
  <si>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</si>
  <si>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</si>
  <si>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</si>
  <si>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</si>
  <si>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</si>
  <si>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</si>
  <si>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</si>
  <si>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</si>
  <si>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</si>
  <si>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</si>
  <si>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</si>
  <si>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</si>
  <si>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</si>
  <si>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</si>
  <si>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</si>
  <si>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</si>
  <si>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</si>
  <si>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</si>
  <si>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</si>
  <si>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</si>
  <si>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</si>
  <si>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</si>
  <si>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</si>
  <si>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</si>
  <si>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</si>
  <si>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</si>
  <si>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</si>
  <si>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</si>
  <si>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</si>
  <si>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</si>
  <si>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</si>
  <si>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</si>
  <si>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</si>
  <si>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</si>
  <si>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</si>
  <si>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</si>
  <si>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</si>
  <si>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</si>
  <si>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</si>
  <si>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</si>
  <si>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</si>
  <si>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</si>
  <si>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</si>
  <si>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</si>
  <si>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</si>
  <si>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</si>
  <si>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</si>
  <si>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</si>
  <si>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</si>
  <si>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</si>
  <si>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</si>
  <si>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</si>
  <si>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</si>
  <si>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</si>
  <si>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</si>
  <si>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</si>
  <si>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</si>
  <si>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</si>
  <si>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</si>
  <si>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</si>
  <si>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</si>
  <si>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</si>
  <si>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</si>
  <si>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</si>
  <si>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</si>
  <si>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</si>
  <si>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</si>
  <si>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</si>
  <si>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</si>
  <si>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</si>
  <si>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</si>
  <si>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</si>
  <si>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</si>
  <si>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</si>
  <si>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</si>
  <si>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</si>
  <si>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</si>
  <si>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</si>
  <si>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</si>
  <si>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</si>
  <si>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</si>
  <si>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</si>
  <si>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</si>
  <si>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</si>
  <si>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</si>
  <si>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</si>
  <si>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</si>
  <si>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</si>
  <si>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</si>
  <si>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</si>
  <si>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</si>
  <si>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</si>
  <si>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</si>
  <si>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</si>
  <si>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</si>
  <si>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</si>
  <si>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</si>
  <si>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</si>
  <si>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</si>
  <si>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</si>
  <si>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</si>
  <si>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</si>
  <si>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</si>
  <si>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</si>
  <si>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</si>
  <si>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</si>
  <si>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</si>
  <si>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</si>
  <si>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</si>
  <si>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</si>
  <si>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</si>
  <si>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</si>
  <si>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</si>
  <si>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</si>
  <si>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</si>
  <si>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</si>
  <si>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</si>
  <si>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</si>
  <si>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</si>
  <si>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</si>
  <si>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</si>
  <si>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</si>
  <si>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</si>
  <si>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</si>
  <si>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</si>
  <si>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</si>
  <si>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</si>
  <si>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</si>
  <si>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</si>
  <si>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</si>
  <si>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</si>
  <si>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</si>
  <si>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</si>
  <si>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</si>
  <si>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</si>
  <si>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</si>
  <si>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</si>
  <si>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</si>
  <si>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</si>
  <si>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</si>
  <si>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</si>
  <si>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</si>
  <si>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</si>
  <si>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</si>
  <si>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</si>
  <si>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</si>
  <si>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</si>
  <si>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</si>
  <si>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</si>
  <si>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</si>
  <si>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</si>
  <si>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</si>
  <si>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</si>
  <si>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</si>
  <si>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</si>
  <si>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</si>
  <si>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</si>
  <si>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</si>
  <si>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</si>
  <si>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</si>
  <si>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</si>
  <si>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</si>
  <si>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</si>
  <si>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</si>
  <si>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</si>
  <si>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</si>
  <si>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</si>
  <si>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</si>
  <si>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</si>
  <si>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</si>
  <si>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</si>
  <si>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</si>
  <si>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</si>
  <si>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</si>
  <si>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</si>
  <si>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</si>
  <si>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</si>
  <si>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</si>
  <si>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</si>
  <si>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</si>
  <si>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</si>
  <si>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</si>
  <si>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</si>
  <si>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</si>
  <si>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</si>
  <si>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</si>
  <si>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</si>
  <si>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</si>
  <si>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</si>
  <si>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</si>
  <si>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</si>
  <si>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</si>
  <si>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</si>
  <si>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</si>
  <si>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</si>
  <si>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</si>
  <si>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</si>
  <si>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</si>
  <si>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</si>
  <si>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</si>
  <si>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</si>
  <si>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</si>
  <si>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</si>
  <si>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</si>
  <si>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</si>
  <si>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</si>
  <si>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</si>
  <si>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</si>
  <si>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</si>
  <si>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</si>
  <si>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</si>
  <si>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</si>
  <si>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</si>
  <si>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</si>
  <si>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</si>
  <si>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</si>
  <si>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</si>
  <si>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</si>
  <si>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</si>
  <si>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</si>
  <si>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</si>
  <si>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</si>
  <si>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</si>
  <si>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</si>
  <si>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</si>
  <si>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</si>
  <si>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</si>
  <si>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</si>
  <si>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</si>
  <si>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</si>
  <si>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</si>
  <si>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</si>
  <si>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</si>
  <si>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</si>
  <si>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</si>
  <si>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</si>
  <si>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</si>
  <si>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</si>
  <si>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</si>
  <si>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</si>
  <si>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</si>
  <si>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</si>
  <si>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</si>
  <si>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</si>
  <si>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</si>
  <si>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</si>
  <si>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</si>
  <si>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</si>
  <si>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</si>
  <si>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</si>
  <si>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</si>
  <si>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</si>
  <si>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</si>
  <si>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</si>
  <si>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</si>
  <si>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</si>
  <si>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</si>
  <si>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</si>
  <si>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</si>
  <si>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</si>
  <si>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</si>
  <si>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</si>
  <si>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</si>
  <si>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</si>
  <si>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</si>
  <si>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</si>
  <si>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</si>
  <si>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</si>
  <si>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</si>
  <si>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</si>
  <si>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</si>
  <si>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</si>
  <si>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</si>
  <si>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</si>
  <si>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</si>
  <si>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</si>
  <si>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</si>
  <si>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</si>
  <si>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</si>
  <si>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</si>
  <si>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</si>
  <si>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</si>
  <si>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</si>
  <si>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</si>
  <si>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</si>
  <si>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</si>
  <si>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</si>
  <si>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</si>
  <si>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</si>
  <si>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</si>
  <si>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</si>
  <si>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</si>
  <si>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</si>
  <si>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</si>
  <si>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</si>
  <si>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</si>
  <si>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</si>
  <si>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</si>
  <si>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</si>
  <si>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</si>
  <si>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</si>
  <si>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</si>
  <si>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</si>
  <si>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</si>
  <si>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</si>
  <si>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</si>
  <si>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</si>
  <si>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</si>
  <si>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</si>
  <si>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</si>
  <si>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</si>
  <si>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</si>
  <si>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</si>
  <si>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</si>
  <si>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</si>
  <si>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</si>
  <si>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</si>
  <si>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</si>
  <si>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</si>
  <si>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</si>
  <si>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</si>
  <si>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</si>
  <si>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</si>
  <si>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</si>
  <si>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</si>
  <si>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</si>
  <si>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</si>
  <si>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</si>
  <si>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</si>
  <si>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</si>
  <si>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</si>
  <si>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</si>
  <si>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</si>
  <si>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</si>
  <si>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</si>
  <si>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</si>
  <si>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</si>
  <si>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</si>
  <si>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</si>
  <si>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</si>
  <si>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</si>
  <si>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</si>
  <si>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</si>
  <si>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</si>
  <si>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</si>
  <si>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</si>
  <si>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</si>
  <si>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</si>
  <si>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</si>
  <si>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</si>
  <si>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</si>
  <si>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</si>
  <si>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</si>
  <si>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</si>
  <si>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</si>
  <si>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</si>
  <si>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</si>
  <si>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</si>
  <si>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</si>
  <si>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</si>
  <si>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</si>
  <si>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</si>
  <si>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</si>
  <si>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</si>
  <si>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</si>
  <si>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</si>
  <si>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</si>
  <si>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</si>
  <si>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</si>
  <si>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</si>
  <si>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</si>
  <si>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</si>
  <si>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</si>
  <si>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</si>
  <si>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</si>
  <si>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</si>
  <si>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</si>
  <si>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</si>
  <si>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</si>
  <si>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</si>
  <si>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</si>
  <si>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</si>
  <si>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</si>
  <si>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</si>
  <si>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</si>
  <si>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</si>
  <si>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</si>
  <si>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</si>
  <si>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</si>
  <si>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</si>
  <si>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</si>
  <si>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</si>
  <si>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</si>
  <si>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</si>
  <si>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</si>
  <si>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</si>
  <si>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</si>
  <si>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</si>
  <si>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</si>
  <si>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</si>
  <si>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</si>
  <si>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</si>
  <si>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</si>
  <si>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</si>
  <si>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</si>
  <si>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</si>
  <si>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</si>
  <si>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</si>
  <si>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</si>
  <si>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</si>
  <si>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</si>
  <si>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</si>
  <si>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</si>
  <si>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</si>
  <si>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</si>
  <si>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</si>
  <si>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</si>
  <si>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</si>
  <si>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</si>
  <si>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</si>
  <si>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</si>
  <si>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</si>
  <si>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</si>
  <si>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</si>
  <si>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</si>
  <si>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</si>
  <si>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</si>
  <si>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</si>
  <si>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</si>
  <si>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</si>
  <si>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</si>
  <si>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</si>
  <si>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</si>
  <si>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</si>
  <si>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</si>
  <si>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</si>
  <si>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</si>
  <si>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</si>
  <si>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</si>
  <si>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</si>
  <si>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</si>
  <si>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</si>
  <si>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</si>
  <si>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</si>
  <si>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</si>
  <si>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</si>
  <si>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</si>
  <si>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</si>
  <si>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</si>
  <si>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</si>
  <si>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</si>
  <si>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</si>
  <si>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</si>
  <si>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</si>
  <si>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</si>
  <si>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</si>
  <si>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</si>
  <si>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</si>
  <si>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</si>
  <si>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</si>
  <si>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</si>
  <si>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</si>
  <si>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</si>
  <si>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</si>
  <si>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</si>
  <si>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</si>
  <si>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</si>
  <si>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</si>
  <si>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</si>
  <si>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</si>
  <si>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</si>
  <si>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</si>
  <si>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</si>
  <si>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</si>
  <si>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</si>
  <si>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</si>
  <si>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</si>
  <si>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</si>
  <si>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</si>
  <si>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</si>
  <si>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</si>
  <si>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</si>
  <si>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</si>
  <si>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</si>
  <si>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</si>
  <si>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</si>
  <si>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</si>
  <si>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</si>
  <si>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</si>
  <si>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</si>
  <si>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</si>
  <si>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</si>
  <si>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</si>
  <si>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</si>
  <si>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</si>
  <si>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</si>
  <si>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</si>
  <si>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</si>
  <si>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</si>
  <si>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</si>
  <si>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</si>
  <si>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</si>
  <si>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</si>
  <si>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</si>
  <si>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</si>
  <si>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</si>
  <si>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</si>
  <si>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</si>
  <si>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</si>
  <si>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</si>
  <si>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</si>
  <si>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</si>
  <si>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</si>
  <si>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</si>
  <si>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</si>
  <si>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</si>
  <si>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</si>
  <si>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</si>
  <si>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</si>
  <si>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</si>
  <si>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</si>
  <si>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</si>
  <si>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</si>
  <si>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</si>
  <si>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</si>
  <si>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</si>
  <si>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</si>
  <si>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</si>
  <si>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</si>
  <si>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</si>
  <si>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</si>
  <si>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</si>
  <si>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</si>
  <si>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</si>
  <si>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</si>
  <si>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</si>
  <si>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</si>
  <si>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</si>
  <si>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</si>
  <si>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</si>
  <si>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</si>
  <si>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</si>
  <si>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</si>
  <si>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</si>
  <si>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</si>
  <si>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</si>
  <si>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</si>
  <si>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</si>
  <si>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</si>
  <si>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</si>
  <si>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</si>
  <si>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</si>
  <si>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</si>
  <si>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</si>
  <si>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</si>
  <si>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</si>
  <si>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</si>
  <si>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</si>
  <si>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</si>
  <si>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</si>
  <si>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</si>
  <si>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</si>
  <si>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</si>
  <si>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</si>
  <si>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</si>
  <si>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</si>
  <si>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</si>
  <si>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</si>
  <si>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</si>
  <si>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</si>
  <si>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</si>
  <si>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</si>
  <si>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</si>
  <si>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</si>
  <si>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</si>
  <si>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</si>
  <si>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</si>
  <si>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</si>
  <si>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</si>
  <si>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</si>
  <si>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</si>
  <si>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</si>
  <si>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</si>
  <si>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</si>
  <si>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</si>
  <si>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</si>
  <si>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</si>
  <si>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</si>
  <si>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</si>
  <si>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</si>
  <si>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</si>
  <si>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</si>
  <si>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</si>
  <si>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</si>
  <si>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</si>
  <si>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</si>
  <si>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</si>
  <si>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</si>
  <si>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</si>
  <si>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</si>
  <si>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</si>
  <si>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</si>
  <si>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</si>
  <si>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</si>
  <si>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</si>
  <si>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</si>
  <si>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</si>
  <si>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</si>
  <si>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</si>
  <si>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</si>
  <si>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</si>
  <si>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</si>
  <si>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</si>
  <si>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</si>
  <si>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</si>
  <si>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</si>
  <si>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</si>
  <si>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</si>
  <si>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</si>
  <si>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</si>
  <si>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</si>
  <si>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</si>
  <si>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</si>
  <si>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</si>
  <si>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</si>
  <si>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</si>
  <si>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</si>
  <si>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</si>
  <si>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</si>
  <si>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</si>
  <si>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</si>
  <si>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</si>
  <si>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</si>
  <si>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</si>
  <si>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</si>
  <si>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</si>
  <si>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</si>
  <si>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</si>
  <si>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</si>
  <si>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</si>
  <si>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</si>
  <si>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</si>
  <si>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</si>
  <si>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</si>
  <si>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</si>
  <si>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</si>
  <si>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</si>
  <si>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</si>
  <si>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</si>
  <si>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</si>
  <si>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</si>
  <si>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</si>
  <si>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</si>
  <si>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</si>
  <si>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</si>
  <si>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</si>
  <si>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</si>
  <si>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</si>
  <si>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</si>
  <si>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</si>
  <si>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</si>
  <si>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</si>
  <si>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</si>
  <si>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</si>
  <si>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</si>
  <si>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</si>
  <si>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</si>
  <si>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</si>
  <si>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</si>
  <si>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</si>
  <si>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</si>
  <si>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</si>
  <si>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</si>
  <si>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</si>
  <si>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</si>
  <si>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</si>
  <si>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</si>
  <si>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</si>
  <si>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</si>
  <si>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</si>
  <si>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</si>
  <si>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</si>
  <si>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</si>
  <si>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</si>
  <si>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</si>
  <si>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</si>
  <si>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</si>
  <si>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</si>
  <si>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</si>
  <si>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</si>
  <si>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</si>
  <si>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</si>
  <si>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</si>
  <si>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</si>
  <si>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</si>
  <si>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</si>
  <si>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</si>
  <si>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</si>
  <si>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</si>
  <si>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</si>
  <si>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</si>
  <si>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</si>
  <si>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</si>
  <si>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</si>
  <si>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</si>
  <si>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</si>
  <si>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</si>
  <si>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</si>
  <si>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</si>
  <si>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</si>
  <si>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</si>
  <si>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</si>
  <si>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</si>
  <si>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</si>
  <si>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</si>
  <si>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</si>
  <si>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</si>
  <si>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</si>
  <si>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</si>
  <si>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</si>
  <si>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</si>
  <si>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</si>
  <si>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</si>
  <si>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</si>
  <si>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</si>
  <si>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</si>
  <si>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</si>
  <si>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</si>
  <si>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</si>
  <si>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</si>
  <si>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</si>
  <si>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</si>
  <si>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</si>
  <si>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</si>
  <si>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</si>
  <si>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</si>
  <si>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</si>
  <si>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</si>
  <si>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</si>
  <si>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</si>
  <si>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</si>
  <si>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</si>
  <si>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</si>
  <si>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</si>
  <si>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</si>
  <si>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</si>
  <si>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</si>
  <si>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</si>
  <si>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</si>
  <si>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</si>
  <si>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</si>
  <si>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</si>
  <si>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</si>
  <si>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</si>
  <si>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</si>
  <si>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</si>
  <si>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</si>
  <si>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</si>
  <si>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</si>
  <si>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</si>
  <si>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</si>
  <si>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</si>
  <si>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</si>
  <si>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</si>
  <si>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</si>
  <si>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</si>
  <si>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</si>
  <si>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</si>
  <si>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</si>
  <si>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</si>
  <si>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</si>
  <si>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</si>
  <si>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</si>
  <si>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</si>
  <si>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</si>
  <si>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</si>
  <si>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</si>
  <si>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</si>
  <si>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</si>
  <si>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</si>
  <si>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</si>
  <si>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</si>
  <si>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</si>
  <si>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</si>
  <si>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</si>
  <si>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</si>
  <si>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</si>
  <si>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</si>
  <si>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</si>
  <si>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</si>
  <si>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</si>
  <si>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</si>
  <si>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</si>
  <si>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</si>
  <si>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</si>
  <si>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</si>
  <si>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</si>
  <si>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</si>
  <si>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</si>
  <si>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</si>
  <si>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</si>
  <si>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</si>
  <si>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</si>
  <si>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</si>
  <si>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</si>
  <si>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</si>
  <si>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</si>
  <si>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</si>
  <si>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</si>
  <si>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</si>
  <si>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</si>
  <si>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</si>
  <si>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</si>
  <si>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</si>
  <si>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</si>
  <si>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</si>
  <si>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</si>
  <si>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</si>
  <si>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</si>
  <si>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</si>
  <si>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</si>
  <si>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</si>
  <si>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</si>
  <si>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</si>
  <si>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</si>
  <si>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</si>
  <si>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</si>
  <si>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</si>
  <si>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</si>
  <si>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</si>
  <si>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</si>
  <si>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</si>
  <si>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</si>
  <si>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</si>
  <si>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</si>
  <si>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</si>
  <si>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</si>
  <si>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</si>
  <si>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</si>
  <si>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</si>
  <si>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</si>
  <si>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</si>
  <si>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</si>
  <si>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</si>
  <si>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</si>
  <si>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</si>
  <si>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</si>
  <si>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</si>
  <si>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</si>
  <si>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</si>
  <si>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</si>
  <si>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</si>
  <si>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</si>
  <si>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</si>
  <si>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</si>
  <si>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</si>
  <si>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</si>
  <si>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</si>
  <si>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</si>
  <si>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</si>
  <si>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</si>
  <si>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</si>
  <si>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</si>
  <si>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</si>
  <si>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</si>
  <si>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</si>
  <si>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</si>
  <si>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</si>
  <si>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</si>
  <si>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</si>
  <si>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</si>
  <si>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</si>
  <si>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</si>
  <si>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</si>
  <si>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</si>
  <si>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</si>
  <si>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</si>
  <si>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</si>
  <si>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</si>
  <si>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</si>
  <si>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</si>
  <si>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</si>
  <si>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</si>
  <si>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</si>
  <si>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</si>
  <si>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</si>
  <si>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</si>
  <si>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</si>
  <si>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</si>
  <si>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</si>
  <si>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</si>
  <si>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</si>
  <si>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</si>
  <si>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</si>
  <si>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</si>
  <si>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</si>
  <si>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</si>
  <si>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</si>
  <si>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</si>
  <si>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</si>
  <si>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</si>
  <si>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</si>
  <si>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</si>
  <si>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</si>
  <si>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</si>
  <si>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</si>
  <si>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</si>
  <si>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</si>
  <si>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</si>
  <si>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</si>
  <si>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</si>
  <si>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</si>
  <si>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</si>
  <si>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</si>
  <si>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</si>
  <si>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</si>
  <si>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</si>
  <si>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</si>
  <si>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</si>
  <si>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</si>
  <si>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</si>
  <si>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</si>
  <si>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</si>
  <si>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</si>
  <si>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</si>
  <si>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</si>
  <si>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</si>
  <si>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</si>
  <si>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</si>
  <si>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</si>
  <si>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</si>
  <si>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</si>
  <si>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</si>
  <si>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</si>
  <si>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</si>
  <si>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</si>
  <si>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</si>
  <si>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</si>
  <si>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</si>
  <si>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</si>
  <si>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</si>
  <si>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</si>
  <si>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</si>
  <si>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</si>
  <si>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</si>
  <si>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</si>
  <si>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</si>
  <si>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</si>
  <si>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</si>
  <si>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</si>
  <si>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</si>
  <si>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</si>
  <si>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</si>
  <si>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</si>
  <si>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</si>
  <si>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</si>
  <si>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</si>
  <si>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</si>
  <si>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</si>
  <si>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</si>
  <si>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</si>
  <si>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</si>
  <si>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</si>
  <si>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</si>
  <si>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</si>
  <si>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</si>
  <si>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</si>
  <si>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</si>
  <si>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</si>
  <si>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</si>
  <si>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</si>
  <si>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</si>
  <si>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</si>
  <si>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</si>
  <si>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</si>
  <si>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</si>
  <si>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</si>
  <si>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</si>
  <si>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</si>
  <si>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</si>
  <si>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</si>
  <si>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</si>
  <si>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</si>
  <si>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</si>
  <si>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</si>
  <si>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</si>
  <si>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</si>
  <si>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</si>
  <si>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</si>
  <si>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</si>
  <si>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</si>
  <si>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</si>
  <si>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</si>
  <si>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</si>
  <si>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</si>
  <si>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</si>
  <si>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</si>
  <si>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</si>
  <si>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</si>
  <si>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</si>
  <si>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</si>
  <si>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</si>
  <si>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</si>
  <si>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</si>
  <si>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</si>
  <si>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</si>
  <si>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</si>
  <si>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</si>
  <si>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</si>
  <si>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</si>
  <si>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</si>
  <si>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</si>
  <si>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</si>
  <si>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</si>
  <si>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</si>
  <si>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</si>
  <si>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</si>
  <si>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</si>
  <si>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</si>
  <si>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</si>
  <si>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</si>
  <si>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</si>
  <si>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</si>
  <si>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</si>
  <si>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</si>
  <si>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</si>
  <si>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</si>
  <si>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</si>
  <si>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</si>
  <si>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</si>
  <si>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</si>
  <si>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</si>
  <si>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</si>
  <si>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</si>
  <si>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</si>
  <si>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</si>
  <si>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</si>
  <si>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</si>
  <si>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</si>
  <si>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</si>
  <si>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</si>
  <si>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</si>
  <si>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</si>
  <si>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</si>
  <si>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</si>
  <si>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</si>
  <si>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</si>
  <si>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</si>
  <si>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</si>
  <si>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</si>
  <si>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</si>
  <si>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</si>
  <si>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</si>
  <si>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</si>
  <si>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</si>
  <si>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</si>
  <si>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</si>
  <si>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</si>
  <si>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</si>
  <si>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</si>
  <si>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</si>
  <si>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</si>
  <si>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</si>
  <si>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</si>
  <si>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</si>
  <si>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</si>
  <si>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</si>
  <si>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</si>
  <si>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</si>
  <si>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</si>
  <si>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</si>
  <si>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</si>
  <si>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</si>
  <si>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</si>
  <si>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</si>
  <si>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</si>
  <si>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</si>
  <si>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</si>
  <si>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</si>
  <si>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</si>
  <si>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</si>
  <si>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</si>
  <si>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</si>
  <si>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</si>
  <si>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</si>
  <si>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</si>
  <si>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</si>
  <si>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</si>
  <si>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</si>
  <si>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</si>
  <si>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</si>
  <si>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</si>
  <si>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</si>
  <si>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</si>
  <si>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</si>
  <si>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</si>
  <si>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</si>
  <si>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</si>
  <si>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</si>
  <si>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</si>
  <si>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</si>
  <si>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</si>
  <si>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</si>
  <si>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</si>
  <si>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</si>
  <si>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</si>
  <si>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</si>
  <si>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</si>
  <si>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</si>
  <si>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</si>
  <si>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</si>
  <si>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</si>
  <si>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</si>
  <si>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</si>
  <si>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</si>
  <si>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</si>
  <si>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</si>
  <si>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</si>
  <si>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</si>
  <si>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</si>
  <si>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</si>
  <si>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</si>
  <si>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</si>
  <si>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</si>
  <si>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</si>
  <si>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</si>
  <si>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</si>
  <si>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</si>
  <si>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</si>
  <si>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</si>
  <si>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</si>
  <si>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</si>
  <si>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</si>
  <si>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</si>
  <si>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</si>
  <si>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</si>
  <si>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</si>
  <si>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</si>
  <si>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</si>
  <si>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</si>
  <si>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</si>
  <si>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</si>
  <si>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</si>
  <si>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</si>
  <si>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</si>
  <si>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</si>
  <si>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</si>
  <si>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</si>
  <si>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</si>
  <si>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</si>
  <si>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</si>
  <si>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</si>
  <si>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</si>
  <si>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</si>
  <si>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</si>
  <si>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</si>
  <si>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</si>
  <si>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</si>
  <si>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</si>
  <si>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</si>
  <si>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</si>
  <si>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</si>
  <si>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</si>
  <si>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</si>
  <si>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</si>
  <si>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</si>
  <si>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</si>
  <si>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</si>
  <si>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</si>
  <si>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</si>
  <si>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</si>
  <si>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</si>
  <si>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</si>
  <si>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</si>
  <si>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</si>
  <si>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</si>
  <si>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</si>
  <si>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</si>
  <si>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</si>
  <si>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</si>
  <si>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</si>
  <si>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</si>
  <si>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</si>
  <si>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</si>
  <si>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</si>
  <si>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</si>
  <si>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</si>
  <si>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</si>
  <si>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</si>
  <si>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</si>
  <si>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</si>
  <si>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</si>
  <si>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</si>
  <si>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</si>
  <si>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</si>
  <si>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</si>
  <si>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</si>
  <si>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</si>
  <si>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</si>
  <si>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</si>
  <si>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</si>
  <si>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</si>
  <si>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</si>
  <si>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</si>
  <si>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</si>
  <si>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</si>
  <si>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</si>
  <si>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</si>
  <si>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</si>
  <si>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</si>
  <si>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</si>
  <si>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</si>
  <si>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</si>
  <si>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</si>
  <si>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</si>
  <si>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</si>
  <si>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</si>
  <si>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</si>
  <si>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</si>
  <si>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</si>
  <si>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</si>
  <si>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</si>
  <si>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</si>
  <si>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</si>
  <si>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</si>
  <si>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</si>
  <si>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</si>
  <si>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</si>
  <si>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</si>
  <si>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</si>
  <si>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</si>
  <si>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</si>
  <si>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</si>
  <si>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</si>
  <si>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</si>
  <si>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</si>
  <si>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</si>
  <si>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</si>
  <si>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</si>
  <si>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</si>
  <si>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</si>
  <si>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</si>
  <si>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</si>
  <si>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</si>
  <si>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</si>
  <si>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</si>
  <si>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</si>
  <si>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</si>
  <si>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</si>
  <si>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</si>
  <si>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</si>
  <si>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</si>
  <si>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</si>
  <si>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</si>
  <si>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</si>
  <si>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</si>
  <si>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</si>
  <si>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</si>
  <si>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</si>
  <si>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</si>
  <si>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</si>
  <si>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</si>
  <si>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</si>
  <si>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</si>
  <si>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</si>
  <si>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</si>
  <si>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</si>
  <si>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</si>
  <si>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</si>
  <si>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</si>
  <si>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</si>
  <si>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</si>
  <si>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</si>
  <si>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</si>
  <si>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</si>
  <si>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</si>
  <si>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</si>
  <si>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</si>
  <si>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</si>
  <si>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</si>
  <si>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</si>
  <si>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</si>
  <si>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</si>
  <si>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</si>
  <si>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</si>
  <si>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</si>
  <si>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</si>
  <si>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</si>
  <si>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</si>
  <si>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</si>
  <si>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</si>
  <si>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</si>
  <si>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</si>
  <si>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</si>
  <si>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</si>
  <si>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</si>
  <si>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</si>
  <si>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</si>
  <si>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</si>
  <si>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</si>
  <si>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</si>
  <si>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</si>
  <si>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</si>
  <si>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</si>
  <si>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</si>
  <si>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</si>
  <si>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</si>
  <si>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</si>
  <si>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</si>
  <si>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</si>
  <si>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</si>
  <si>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</si>
  <si>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</si>
  <si>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</si>
  <si>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</si>
  <si>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</si>
  <si>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</si>
  <si>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</si>
  <si>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</si>
  <si>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</si>
  <si>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</si>
  <si>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</si>
  <si>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</si>
  <si>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</si>
  <si>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</si>
  <si>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</si>
  <si>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</si>
  <si>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</si>
  <si>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</si>
  <si>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</si>
  <si>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</si>
  <si>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</si>
  <si>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</si>
  <si>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</si>
  <si>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</si>
  <si>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</si>
  <si>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</si>
  <si>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</si>
  <si>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</si>
  <si>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</si>
  <si>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</si>
  <si>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</si>
  <si>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</si>
  <si>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</si>
  <si>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</si>
  <si>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</si>
  <si>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</si>
  <si>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</si>
  <si>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</si>
  <si>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</si>
  <si>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</si>
  <si>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</si>
  <si>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</si>
  <si>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</si>
  <si>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</si>
  <si>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</si>
  <si>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</si>
  <si>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</si>
  <si>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</si>
  <si>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</si>
  <si>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</si>
  <si>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</si>
  <si>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</si>
  <si>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</si>
  <si>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</si>
  <si>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</si>
  <si>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</si>
  <si>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</si>
  <si>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</si>
  <si>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</si>
  <si>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</si>
  <si>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</si>
  <si>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</si>
  <si>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</si>
  <si>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</si>
  <si>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</si>
  <si>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</si>
  <si>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</si>
  <si>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</si>
  <si>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</si>
  <si>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</si>
  <si>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</si>
  <si>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</si>
  <si>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</si>
  <si>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</si>
  <si>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</si>
  <si>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</si>
  <si>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</si>
  <si>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</si>
  <si>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</si>
  <si>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</si>
  <si>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</si>
  <si>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</si>
  <si>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</si>
  <si>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</si>
  <si>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</si>
  <si>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</si>
  <si>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</si>
  <si>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</si>
  <si>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</si>
  <si>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</si>
  <si>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</si>
  <si>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</si>
  <si>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</si>
  <si>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</si>
  <si>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</si>
  <si>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</si>
  <si>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</si>
  <si>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</si>
  <si>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</si>
  <si>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</si>
  <si>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</si>
  <si>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</si>
  <si>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</si>
  <si>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</si>
  <si>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</si>
  <si>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</si>
  <si>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</si>
  <si>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</si>
  <si>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</si>
  <si>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</si>
  <si>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</si>
  <si>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</si>
  <si>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</si>
  <si>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</si>
  <si>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</si>
  <si>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</si>
  <si>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</si>
  <si>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</si>
  <si>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</si>
  <si>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</si>
  <si>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</si>
  <si>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</si>
  <si>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</si>
  <si>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</si>
  <si>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</si>
  <si>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</si>
  <si>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</si>
  <si>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</si>
  <si>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</si>
  <si>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</si>
  <si>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</si>
  <si>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</si>
  <si>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</si>
  <si>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</si>
  <si>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</si>
  <si>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</si>
  <si>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</si>
  <si>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</si>
  <si>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</si>
  <si>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</si>
  <si>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</si>
  <si>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</si>
  <si>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</si>
  <si>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</si>
  <si>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</si>
  <si>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</si>
  <si>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</si>
  <si>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</si>
  <si>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</si>
  <si>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</si>
  <si>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</si>
  <si>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</si>
  <si>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</si>
  <si>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</si>
  <si>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</si>
  <si>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</si>
  <si>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</si>
  <si>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</si>
  <si>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</si>
  <si>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</si>
  <si>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</si>
  <si>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</si>
  <si>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</si>
  <si>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</si>
  <si>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</si>
  <si>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</si>
  <si>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</si>
  <si>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</si>
  <si>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</si>
  <si>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</si>
  <si>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</si>
  <si>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</si>
  <si>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</si>
  <si>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</si>
  <si>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</si>
  <si>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</si>
  <si>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</si>
  <si>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</si>
  <si>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</si>
  <si>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</si>
  <si>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</si>
  <si>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</si>
  <si>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</si>
  <si>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</si>
  <si>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</si>
  <si>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</si>
  <si>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</si>
  <si>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</si>
  <si>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</si>
  <si>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</si>
  <si>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</si>
  <si>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</si>
  <si>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</si>
  <si>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</si>
  <si>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</si>
  <si>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</si>
  <si>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</si>
  <si>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</si>
  <si>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</si>
  <si>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</si>
  <si>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</si>
  <si>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</si>
  <si>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</si>
  <si>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</si>
  <si>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</si>
  <si>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</si>
  <si>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</si>
  <si>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</si>
  <si>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</si>
  <si>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</si>
  <si>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</si>
  <si>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</si>
  <si>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</si>
  <si>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</si>
  <si>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</si>
  <si>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</si>
  <si>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</si>
  <si>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</si>
  <si>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</si>
  <si>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</si>
  <si>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</si>
  <si>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</si>
  <si>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</si>
  <si>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</si>
  <si>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</si>
  <si>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</si>
  <si>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</si>
  <si>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</si>
  <si>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</si>
  <si>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</si>
  <si>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</si>
  <si>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</si>
  <si>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</si>
  <si>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</si>
  <si>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</si>
  <si>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</si>
  <si>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</si>
  <si>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</si>
  <si>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</si>
  <si>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</si>
  <si>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</si>
  <si>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</si>
  <si>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</si>
  <si>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</si>
  <si>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</si>
  <si>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</si>
  <si>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</si>
  <si>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</si>
  <si>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</si>
  <si>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</si>
  <si>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</si>
  <si>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</si>
  <si>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</si>
  <si>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</si>
  <si>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</si>
  <si>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</si>
  <si>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</si>
  <si>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</si>
  <si>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</si>
  <si>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</si>
  <si>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</si>
  <si>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</si>
  <si>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</si>
  <si>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</si>
  <si>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</si>
  <si>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</si>
  <si>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</si>
  <si>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</si>
  <si>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</si>
  <si>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</si>
  <si>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</si>
  <si>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</si>
  <si>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</si>
  <si>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</si>
  <si>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</si>
  <si>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</si>
  <si>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</si>
  <si>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</si>
  <si>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</si>
  <si>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</si>
  <si>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</si>
  <si>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</si>
  <si>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</si>
  <si>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</si>
  <si>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</si>
  <si>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</si>
  <si>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</si>
  <si>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</si>
  <si>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</si>
  <si>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</si>
  <si>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</si>
  <si>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</si>
  <si>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</si>
  <si>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</si>
  <si>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</si>
  <si>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</si>
  <si>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</si>
  <si>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</si>
  <si>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</si>
  <si>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</si>
  <si>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</si>
  <si>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</si>
  <si>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</si>
  <si>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</si>
  <si>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</si>
  <si>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</si>
  <si>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</si>
  <si>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</si>
  <si>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</si>
  <si>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</si>
  <si>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</si>
  <si>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</si>
  <si>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</si>
  <si>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</si>
  <si>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</si>
  <si>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</si>
  <si>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</si>
  <si>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</si>
  <si>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</si>
  <si>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</si>
  <si>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</si>
  <si>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</si>
  <si>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</si>
  <si>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</si>
  <si>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</si>
  <si>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</si>
  <si>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</si>
  <si>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</si>
  <si>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</si>
  <si>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</si>
  <si>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</si>
  <si>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</si>
  <si>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</si>
  <si>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</si>
  <si>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</si>
  <si>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</si>
  <si>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</si>
  <si>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</si>
  <si>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</si>
  <si>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</si>
  <si>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</si>
  <si>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</si>
  <si>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</si>
  <si>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</si>
  <si>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</si>
  <si>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</si>
  <si>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</si>
  <si>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</si>
  <si>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</si>
  <si>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</si>
  <si>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</si>
  <si>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</si>
  <si>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</si>
  <si>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</si>
  <si>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</si>
  <si>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</si>
  <si>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</si>
  <si>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</si>
  <si>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</si>
  <si>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</si>
  <si>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</si>
  <si>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</si>
  <si>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</si>
  <si>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</si>
  <si>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</si>
  <si>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</si>
  <si>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</si>
  <si>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</si>
  <si>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</si>
  <si>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</si>
  <si>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</si>
  <si>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</si>
  <si>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</si>
  <si>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</si>
  <si>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</si>
  <si>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</si>
  <si>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</si>
  <si>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</si>
  <si>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</si>
  <si>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</si>
  <si>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</si>
  <si>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</si>
  <si>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</si>
  <si>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</si>
  <si>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</si>
  <si>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</si>
  <si>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</si>
  <si>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</si>
  <si>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</si>
  <si>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</si>
  <si>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</si>
  <si>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</si>
  <si>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</si>
  <si>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</si>
  <si>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</si>
  <si>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</si>
  <si>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</si>
  <si>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</si>
  <si>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</si>
  <si>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</si>
  <si>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</si>
  <si>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</si>
  <si>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</si>
  <si>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</si>
  <si>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</si>
  <si>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</si>
  <si>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</si>
  <si>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</si>
  <si>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</si>
  <si>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</si>
  <si>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</si>
  <si>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</si>
  <si>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</si>
  <si>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</si>
  <si>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</si>
  <si>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</si>
  <si>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</si>
  <si>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</si>
  <si>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</si>
  <si>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</si>
  <si>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</si>
  <si>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</si>
  <si>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</si>
  <si>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</si>
  <si>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</si>
  <si>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</si>
  <si>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</si>
  <si>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</si>
  <si>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</si>
  <si>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</si>
  <si>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</si>
  <si>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</si>
  <si>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</si>
  <si>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</si>
  <si>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</si>
  <si>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</si>
  <si>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</si>
  <si>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</si>
  <si>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</si>
  <si>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</si>
  <si>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</si>
  <si>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</si>
  <si>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</si>
  <si>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</si>
  <si>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</si>
  <si>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</si>
  <si>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</si>
  <si>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</si>
  <si>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</si>
  <si>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</si>
  <si>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</si>
  <si>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</si>
  <si>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</si>
  <si>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</si>
  <si>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</si>
  <si>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</si>
  <si>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</si>
  <si>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</si>
  <si>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</si>
  <si>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</si>
  <si>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</si>
  <si>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</si>
  <si>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</si>
  <si>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</si>
  <si>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</si>
  <si>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</si>
  <si>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</si>
  <si>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</si>
  <si>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</si>
  <si>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</si>
  <si>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</si>
  <si>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</si>
  <si>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</si>
  <si>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</si>
  <si>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</si>
  <si>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</si>
  <si>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</si>
  <si>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</si>
  <si>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</si>
  <si>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</si>
  <si>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</si>
  <si>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</si>
  <si>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</si>
  <si>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</si>
  <si>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</si>
  <si>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</si>
  <si>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</si>
  <si>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</si>
  <si>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</si>
  <si>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</si>
  <si>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</si>
  <si>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</si>
  <si>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</si>
  <si>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</si>
  <si>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</si>
  <si>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</si>
  <si>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</si>
  <si>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</si>
  <si>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</si>
  <si>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</si>
  <si>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</si>
  <si>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</si>
  <si>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</si>
  <si>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</si>
  <si>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</si>
  <si>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</si>
  <si>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</si>
  <si>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</si>
  <si>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</si>
  <si>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</si>
  <si>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</si>
  <si>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</si>
  <si>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</si>
  <si>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</si>
  <si>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</si>
  <si>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</si>
  <si>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</si>
  <si>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</si>
  <si>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</si>
  <si>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</si>
  <si>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</si>
  <si>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</si>
  <si>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</si>
  <si>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</si>
  <si>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</si>
  <si>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</si>
  <si>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</si>
  <si>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</si>
  <si>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</si>
  <si>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</si>
  <si>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</si>
  <si>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</si>
  <si>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</si>
  <si>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</si>
  <si>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</si>
  <si>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</si>
  <si>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</si>
  <si>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</si>
  <si>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</si>
  <si>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</si>
  <si>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</si>
  <si>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</si>
  <si>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</si>
  <si>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</si>
  <si>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</si>
  <si>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</si>
  <si>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</si>
  <si>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</si>
  <si>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</si>
  <si>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</si>
  <si>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</si>
  <si>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</si>
  <si>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</si>
  <si>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</si>
  <si>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</si>
  <si>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</si>
  <si>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</si>
  <si>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</si>
  <si>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</si>
  <si>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</si>
  <si>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</si>
  <si>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</si>
  <si>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</si>
  <si>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</si>
  <si>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</si>
  <si>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</si>
  <si>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</si>
  <si>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</si>
  <si>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</si>
  <si>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</si>
  <si>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</si>
  <si>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</si>
  <si>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</si>
  <si>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</si>
  <si>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</si>
  <si>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</si>
  <si>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</si>
  <si>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</si>
  <si>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</si>
  <si>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</si>
  <si>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</si>
  <si>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</si>
  <si>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</si>
  <si>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</si>
  <si>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</si>
  <si>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</si>
  <si>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</si>
  <si>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</si>
  <si>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</si>
  <si>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</si>
  <si>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</si>
  <si>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</si>
  <si>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</si>
  <si>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</si>
  <si>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</si>
  <si>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</si>
  <si>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</si>
  <si>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</si>
  <si>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</si>
  <si>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</si>
  <si>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</si>
  <si>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</si>
  <si>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</si>
  <si>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</si>
  <si>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</si>
  <si>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</si>
  <si>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</si>
  <si>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</si>
  <si>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</si>
  <si>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</si>
  <si>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</si>
  <si>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</si>
  <si>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</si>
  <si>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</si>
  <si>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</si>
  <si>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</si>
  <si>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</si>
  <si>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</si>
  <si>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</si>
  <si>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</si>
  <si>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</si>
  <si>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</si>
  <si>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</si>
  <si>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</si>
  <si>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</si>
  <si>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</si>
  <si>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</si>
  <si>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</si>
  <si>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</si>
  <si>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</si>
  <si>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</si>
  <si>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</si>
  <si>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</si>
  <si>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</si>
  <si>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</si>
  <si>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</si>
  <si>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</si>
  <si>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</si>
  <si>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</si>
  <si>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</si>
  <si>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</si>
  <si>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</si>
  <si>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</si>
  <si>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</si>
  <si>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</si>
  <si>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</si>
  <si>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</si>
  <si>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</si>
  <si>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</si>
  <si>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</si>
  <si>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</si>
  <si>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</si>
  <si>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</si>
  <si>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</si>
  <si>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</si>
  <si>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</si>
  <si>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</si>
  <si>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</si>
  <si>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</si>
  <si>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</si>
  <si>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</si>
  <si>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</si>
  <si>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</si>
  <si>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</si>
  <si>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</si>
  <si>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</si>
  <si>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</si>
  <si>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</si>
  <si>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</si>
  <si>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</si>
  <si>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</si>
  <si>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</si>
  <si>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</si>
  <si>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</si>
  <si>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</si>
  <si>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</si>
  <si>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</si>
  <si>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</si>
  <si>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</si>
  <si>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</si>
  <si>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</si>
  <si>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</si>
  <si>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</si>
  <si>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</si>
  <si>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</si>
  <si>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</si>
  <si>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</si>
  <si>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</si>
  <si>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</si>
  <si>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</si>
  <si>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</si>
  <si>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</si>
  <si>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</si>
  <si>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</si>
  <si>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</si>
  <si>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</si>
  <si>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</si>
  <si>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</si>
  <si>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</si>
  <si>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</si>
  <si>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</si>
  <si>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</si>
  <si>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</si>
  <si>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</si>
  <si>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</si>
  <si>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</si>
  <si>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</si>
  <si>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</si>
  <si>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</si>
  <si>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</si>
  <si>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</si>
  <si>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</si>
  <si>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</si>
  <si>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</si>
  <si>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</si>
  <si>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</si>
  <si>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</si>
  <si>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</si>
  <si>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</si>
  <si>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</si>
  <si>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</si>
  <si>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</si>
  <si>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</si>
  <si>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</si>
  <si>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</si>
  <si>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</si>
  <si>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</si>
  <si>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</si>
  <si>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</si>
  <si>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</si>
  <si>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</si>
  <si>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</si>
  <si>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</si>
  <si>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</si>
  <si>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</si>
  <si>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</si>
  <si>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</si>
  <si>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</si>
  <si>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</si>
  <si>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</si>
  <si>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</si>
  <si>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</si>
  <si>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</si>
  <si>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</si>
  <si>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</si>
  <si>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</si>
  <si>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</si>
  <si>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</si>
  <si>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</si>
  <si>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</si>
  <si>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</si>
  <si>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</si>
  <si>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</si>
  <si>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</si>
  <si>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</si>
  <si>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</si>
  <si>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</si>
  <si>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</si>
  <si>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</si>
  <si>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</si>
  <si>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</si>
  <si>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</si>
  <si>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</si>
  <si>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</si>
  <si>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</si>
  <si>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</si>
  <si>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</si>
  <si>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</si>
  <si>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</si>
  <si>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</si>
  <si>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</si>
  <si>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</si>
  <si>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</si>
  <si>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</si>
  <si>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</si>
  <si>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</si>
  <si>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</si>
  <si>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</si>
  <si>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</si>
  <si>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</si>
  <si>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</si>
  <si>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</si>
  <si>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</si>
  <si>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</si>
  <si>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</si>
  <si>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</si>
  <si>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</si>
  <si>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</si>
  <si>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</si>
  <si>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</si>
  <si>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</si>
  <si>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</si>
  <si>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</si>
  <si>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</si>
  <si>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</si>
  <si>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</si>
  <si>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</si>
  <si>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</si>
  <si>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</si>
  <si>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</si>
  <si>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</si>
  <si>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</si>
  <si>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</si>
  <si>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</si>
  <si>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</si>
  <si>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</si>
  <si>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</si>
  <si>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</si>
  <si>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</si>
  <si>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</si>
  <si>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</si>
  <si>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</si>
  <si>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</si>
  <si>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</si>
  <si>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</si>
  <si>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</si>
  <si>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</si>
  <si>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</si>
  <si>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</si>
  <si>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</si>
  <si>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</si>
  <si>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</si>
  <si>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</si>
  <si>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</si>
  <si>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</si>
  <si>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</si>
  <si>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</si>
  <si>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</si>
  <si>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</si>
  <si>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</si>
  <si>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</si>
  <si>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</si>
  <si>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</si>
  <si>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</si>
  <si>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</si>
  <si>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</si>
  <si>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</si>
  <si>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</si>
  <si>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</si>
  <si>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</si>
  <si>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</si>
  <si>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</si>
  <si>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</si>
  <si>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</si>
  <si>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</si>
  <si>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</si>
  <si>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</si>
  <si>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</si>
  <si>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</si>
  <si>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</si>
  <si>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</si>
  <si>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</si>
  <si>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</si>
  <si>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</si>
  <si>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</si>
  <si>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</si>
  <si>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</si>
  <si>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</si>
  <si>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</si>
  <si>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</si>
  <si>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</si>
  <si>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</si>
  <si>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</si>
  <si>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</si>
  <si>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</si>
  <si>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</si>
  <si>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</si>
  <si>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</si>
  <si>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</si>
  <si>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</si>
  <si>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</si>
  <si>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</si>
  <si>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</si>
  <si>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</si>
  <si>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</si>
  <si>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</si>
  <si>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</si>
  <si>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</si>
  <si>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</si>
  <si>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</si>
  <si>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</si>
  <si>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</si>
  <si>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</si>
  <si>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</si>
  <si>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</si>
  <si>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</si>
  <si>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</si>
  <si>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</si>
  <si>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</si>
  <si>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</si>
  <si>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</si>
  <si>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</si>
  <si>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</si>
  <si>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</si>
  <si>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</si>
  <si>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</si>
  <si>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</si>
  <si>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</si>
  <si>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</si>
  <si>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</si>
  <si>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</si>
  <si>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</si>
  <si>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</si>
  <si>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</si>
  <si>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</si>
  <si>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</si>
  <si>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</si>
  <si>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</si>
  <si>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</si>
  <si>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</si>
  <si>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</si>
  <si>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</si>
  <si>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</si>
  <si>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</si>
  <si>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</si>
  <si>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</si>
  <si>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</si>
  <si>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</si>
  <si>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</si>
  <si>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</si>
  <si>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</si>
  <si>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</si>
  <si>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</si>
  <si>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</si>
  <si>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</si>
  <si>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</si>
  <si>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</si>
  <si>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</si>
  <si>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</si>
  <si>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</si>
  <si>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</si>
  <si>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</si>
  <si>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</si>
  <si>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</si>
  <si>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</si>
  <si>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</si>
  <si>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</si>
  <si>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</si>
  <si>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</si>
  <si>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</si>
  <si>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</si>
  <si>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</si>
  <si>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</si>
  <si>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</si>
  <si>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</si>
  <si>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</si>
  <si>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</si>
  <si>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</si>
  <si>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</si>
  <si>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</si>
  <si>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</si>
  <si>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</si>
  <si>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</si>
  <si>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</si>
  <si>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</si>
  <si>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</si>
  <si>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</si>
  <si>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</si>
  <si>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</si>
  <si>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</si>
  <si>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</si>
  <si>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</si>
  <si>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</si>
  <si>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</si>
  <si>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</si>
  <si>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</si>
  <si>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</si>
  <si>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</si>
  <si>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</si>
  <si>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</si>
  <si>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</si>
  <si>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</si>
  <si>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</si>
  <si>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</si>
  <si>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</si>
  <si>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</si>
  <si>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</si>
  <si>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</si>
  <si>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</si>
  <si>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</si>
  <si>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</si>
  <si>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</si>
  <si>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</si>
  <si>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</si>
  <si>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</si>
  <si>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</si>
  <si>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</si>
  <si>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</si>
  <si>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</si>
  <si>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</si>
  <si>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</si>
  <si>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</si>
  <si>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</si>
  <si>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</si>
  <si>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</si>
  <si>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</si>
  <si>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</si>
  <si>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</si>
  <si>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</si>
  <si>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</si>
  <si>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</si>
  <si>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</si>
  <si>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</si>
  <si>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</si>
  <si>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</si>
  <si>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</si>
  <si>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</si>
  <si>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</si>
  <si>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</si>
  <si>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</si>
  <si>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</si>
  <si>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</si>
  <si>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</si>
  <si>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</si>
  <si>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</si>
  <si>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</si>
  <si>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</si>
  <si>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</si>
  <si>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</si>
  <si>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</si>
  <si>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</si>
  <si>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</si>
  <si>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</si>
  <si>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</si>
  <si>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</si>
  <si>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</si>
  <si>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</si>
  <si>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</si>
  <si>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</si>
  <si>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</si>
  <si>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</si>
  <si>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</si>
  <si>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</si>
  <si>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</si>
  <si>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</si>
  <si>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</si>
  <si>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</si>
  <si>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</si>
  <si>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</si>
  <si>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</si>
  <si>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</si>
  <si>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</si>
  <si>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</si>
  <si>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</si>
  <si>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</si>
  <si>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</si>
  <si>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</si>
  <si>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</si>
  <si>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</si>
  <si>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</si>
  <si>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</si>
  <si>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</si>
  <si>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</si>
  <si>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</si>
  <si>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</si>
  <si>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</si>
  <si>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</si>
  <si>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</si>
  <si>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</si>
  <si>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</si>
  <si>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</si>
  <si>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</si>
  <si>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</si>
  <si>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</si>
  <si>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</si>
  <si>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</si>
  <si>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</si>
  <si>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</si>
  <si>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</si>
  <si>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</si>
  <si>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</si>
  <si>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</si>
  <si>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</si>
  <si>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</si>
  <si>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</si>
  <si>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</si>
  <si>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</si>
  <si>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</si>
  <si>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</si>
  <si>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</si>
  <si>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</si>
  <si>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</si>
  <si>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</si>
  <si>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</si>
  <si>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</si>
  <si>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</si>
  <si>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</si>
  <si>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</si>
  <si>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</si>
  <si>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</si>
  <si>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</si>
  <si>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</si>
  <si>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</si>
  <si>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</si>
  <si>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</si>
  <si>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</si>
  <si>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</si>
  <si>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</si>
  <si>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</si>
  <si>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</si>
  <si>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</si>
  <si>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</si>
  <si>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</si>
  <si>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</si>
  <si>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</si>
  <si>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</si>
  <si>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</si>
  <si>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</si>
  <si>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</si>
  <si>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</si>
  <si>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</si>
  <si>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</si>
  <si>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</si>
  <si>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</si>
  <si>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</si>
  <si>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</si>
  <si>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</si>
  <si>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</si>
  <si>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</si>
  <si>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</si>
  <si>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</si>
  <si>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</si>
  <si>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</si>
  <si>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</si>
  <si>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</si>
  <si>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</si>
  <si>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</si>
  <si>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</si>
  <si>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</si>
  <si>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</si>
  <si>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</si>
  <si>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</si>
  <si>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</si>
  <si>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</si>
  <si>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</si>
  <si>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</si>
  <si>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</si>
  <si>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</si>
  <si>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</si>
  <si>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</si>
  <si>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</si>
  <si>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</si>
  <si>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</si>
  <si>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</si>
  <si>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</si>
  <si>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</si>
  <si>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</si>
  <si>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</si>
  <si>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</si>
  <si>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</si>
  <si>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</si>
  <si>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</si>
  <si>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</si>
  <si>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</si>
  <si>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</si>
  <si>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</si>
  <si>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</si>
  <si>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</si>
  <si>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</si>
  <si>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</si>
  <si>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</si>
  <si>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</si>
  <si>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</si>
  <si>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</si>
  <si>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</si>
  <si>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</si>
  <si>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</si>
  <si>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</si>
  <si>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</si>
  <si>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</si>
  <si>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</si>
  <si>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</si>
  <si>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</si>
  <si>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</si>
  <si>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</si>
  <si>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</si>
  <si>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</si>
  <si>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</si>
  <si>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</si>
  <si>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</si>
  <si>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</si>
  <si>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</si>
  <si>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</si>
  <si>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</si>
  <si>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</si>
  <si>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</si>
  <si>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</si>
  <si>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</si>
  <si>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</si>
  <si>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</si>
  <si>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</si>
  <si>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</si>
  <si>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</si>
  <si>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</si>
  <si>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</si>
  <si>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</si>
  <si>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</si>
  <si>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</si>
  <si>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</si>
  <si>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</si>
  <si>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</si>
  <si>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</si>
  <si>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</si>
  <si>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</si>
  <si>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</si>
  <si>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</si>
  <si>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</si>
  <si>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</si>
  <si>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</si>
  <si>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</si>
  <si>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</si>
  <si>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</si>
  <si>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</si>
  <si>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</si>
  <si>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</si>
  <si>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</si>
  <si>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</si>
  <si>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</si>
  <si>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</si>
  <si>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</si>
  <si>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</si>
  <si>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</si>
  <si>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</si>
  <si>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</si>
  <si>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</si>
  <si>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</si>
  <si>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</si>
  <si>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</si>
  <si>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</si>
  <si>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</si>
  <si>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</si>
  <si>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</si>
  <si>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</si>
  <si>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</si>
  <si>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</si>
  <si>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</si>
  <si>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</si>
  <si>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</si>
  <si>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</si>
  <si>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</si>
  <si>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</si>
  <si>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</si>
  <si>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</si>
  <si>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</si>
  <si>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</si>
  <si>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</si>
  <si>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</si>
  <si>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</si>
  <si>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</si>
  <si>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</si>
  <si>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</si>
  <si>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</si>
  <si>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</si>
  <si>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</si>
  <si>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</si>
  <si>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</si>
  <si>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</si>
  <si>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</si>
  <si>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</si>
  <si>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</si>
  <si>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</si>
  <si>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</si>
  <si>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</si>
  <si>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</si>
  <si>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</si>
  <si>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</si>
  <si>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</si>
  <si>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</si>
  <si>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</si>
  <si>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</si>
  <si>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</si>
  <si>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</si>
  <si>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</si>
  <si>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</si>
  <si>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</si>
  <si>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</si>
  <si>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</si>
  <si>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</si>
  <si>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</si>
  <si>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</si>
  <si>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</si>
  <si>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</si>
  <si>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</si>
  <si>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</si>
  <si>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</si>
  <si>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</si>
  <si>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</si>
  <si>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</si>
  <si>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</si>
  <si>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</si>
  <si>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</si>
  <si>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</si>
  <si>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</si>
  <si>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</si>
  <si>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</si>
  <si>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</si>
  <si>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</si>
  <si>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</si>
  <si>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</si>
  <si>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</si>
  <si>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</si>
  <si>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</si>
  <si>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</si>
  <si>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</si>
  <si>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</si>
  <si>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</si>
  <si>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</si>
  <si>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</si>
  <si>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</si>
  <si>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</si>
  <si>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</si>
  <si>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</si>
  <si>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</si>
  <si>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</si>
  <si>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</si>
  <si>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</si>
  <si>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</si>
  <si>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</si>
  <si>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</si>
  <si>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</si>
  <si>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</si>
  <si>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</si>
  <si>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</si>
  <si>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</si>
  <si>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</si>
  <si>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</si>
  <si>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</si>
  <si>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</si>
  <si>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</si>
  <si>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</si>
  <si>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</si>
  <si>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</si>
  <si>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</si>
  <si>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</si>
  <si>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</si>
  <si>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</si>
  <si>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</si>
  <si>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</si>
  <si>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</si>
  <si>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</si>
  <si>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</si>
  <si>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</si>
  <si>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</si>
  <si>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</si>
  <si>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</si>
  <si>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</si>
  <si>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</si>
  <si>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</si>
  <si>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</si>
  <si>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</si>
  <si>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</si>
  <si>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</si>
  <si>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</si>
  <si>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</si>
  <si>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</si>
  <si>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</si>
  <si>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</si>
  <si>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</si>
  <si>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</si>
  <si>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</si>
  <si>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</si>
  <si>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</si>
  <si>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</si>
  <si>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</si>
  <si>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</si>
  <si>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</si>
  <si>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</si>
  <si>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</si>
  <si>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</si>
  <si>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</si>
  <si>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</si>
  <si>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</si>
  <si>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</si>
  <si>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</si>
  <si>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</si>
  <si>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</si>
  <si>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</si>
  <si>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</si>
  <si>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</si>
  <si>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</si>
  <si>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</si>
  <si>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</si>
  <si>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</si>
  <si>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</si>
  <si>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</si>
  <si>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</si>
  <si>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</si>
  <si>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</si>
  <si>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</si>
  <si>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</si>
  <si>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</si>
  <si>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</si>
  <si>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</si>
  <si>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</si>
  <si>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</si>
  <si>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</si>
  <si>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</si>
  <si>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</si>
  <si>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</si>
  <si>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</si>
  <si>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</si>
  <si>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</si>
  <si>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</si>
  <si>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</si>
  <si>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</si>
  <si>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</si>
  <si>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</si>
  <si>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</si>
  <si>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</si>
  <si>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</si>
  <si>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</si>
  <si>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</si>
  <si>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</si>
  <si>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</si>
  <si>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</si>
  <si>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</si>
  <si>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</si>
  <si>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</si>
  <si>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</si>
  <si>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</si>
  <si>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</si>
  <si>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</si>
  <si>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</si>
  <si>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</si>
  <si>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</si>
  <si>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</si>
  <si>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</si>
  <si>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</si>
  <si>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</si>
  <si>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</si>
  <si>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</si>
  <si>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</si>
  <si>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</si>
  <si>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</si>
  <si>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</si>
  <si>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</si>
  <si>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</si>
  <si>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</si>
  <si>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</si>
  <si>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</si>
  <si>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</si>
  <si>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</si>
  <si>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</si>
  <si>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</si>
  <si>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</si>
  <si>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</si>
  <si>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</si>
  <si>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</si>
  <si>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</si>
  <si>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</si>
  <si>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</si>
  <si>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</si>
  <si>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</si>
  <si>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</si>
  <si>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</si>
  <si>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</si>
  <si>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</si>
  <si>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</si>
  <si>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</si>
  <si>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</si>
  <si>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</si>
  <si>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</si>
  <si>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</si>
  <si>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</si>
  <si>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</si>
  <si>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</si>
  <si>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</si>
  <si>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</si>
  <si>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</si>
  <si>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</si>
  <si>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</si>
  <si>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</si>
  <si>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</si>
  <si>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</si>
  <si>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</si>
  <si>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</si>
  <si>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</si>
  <si>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</si>
  <si>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</si>
  <si>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</si>
  <si>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</si>
  <si>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</si>
  <si>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</si>
  <si>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</si>
  <si>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</si>
  <si>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</si>
  <si>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</si>
  <si>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</si>
  <si>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</si>
  <si>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</si>
  <si>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</si>
  <si>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</si>
  <si>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</si>
  <si>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</si>
  <si>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</si>
  <si>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</si>
  <si>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</si>
  <si>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</si>
  <si>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</si>
  <si>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</si>
  <si>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</si>
  <si>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</si>
  <si>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</si>
  <si>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</si>
  <si>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</si>
  <si>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</si>
  <si>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</si>
  <si>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</si>
  <si>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</si>
  <si>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</si>
  <si>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</si>
  <si>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</si>
  <si>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</si>
  <si>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</si>
  <si>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</si>
  <si>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</si>
  <si>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</si>
  <si>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</si>
  <si>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</si>
  <si>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</si>
  <si>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</si>
  <si>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</si>
  <si>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</si>
  <si>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</si>
  <si>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</si>
  <si>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</si>
  <si>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</si>
  <si>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</si>
  <si>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</si>
  <si>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</si>
  <si>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</si>
  <si>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</si>
  <si>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</si>
  <si>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</si>
  <si>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</si>
  <si>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</si>
  <si>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</si>
  <si>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</si>
  <si>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</si>
  <si>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</si>
  <si>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</si>
  <si>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</si>
  <si>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</si>
  <si>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</si>
  <si>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</si>
  <si>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</si>
  <si>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</si>
  <si>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</si>
  <si>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</si>
  <si>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</si>
  <si>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</si>
  <si>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</si>
  <si>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</si>
  <si>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</si>
  <si>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</si>
  <si>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</si>
  <si>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</si>
  <si>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</si>
  <si>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</si>
  <si>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</si>
  <si>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</si>
  <si>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</si>
  <si>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</si>
  <si>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</si>
  <si>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</si>
  <si>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</si>
  <si>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</si>
  <si>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</si>
  <si>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</si>
  <si>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</si>
  <si>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</si>
  <si>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</si>
  <si>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</si>
  <si>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</si>
  <si>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</si>
  <si>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</si>
  <si>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</si>
  <si>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</si>
  <si>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</si>
  <si>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</si>
  <si>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</si>
  <si>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</si>
  <si>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</si>
  <si>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</si>
  <si>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</si>
  <si>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</si>
  <si>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</si>
  <si>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</si>
  <si>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</si>
  <si>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</si>
  <si>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</si>
  <si>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</si>
  <si>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</si>
  <si>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</si>
  <si>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</si>
  <si>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</si>
  <si>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</si>
  <si>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</si>
  <si>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</si>
  <si>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</si>
  <si>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</si>
  <si>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</si>
  <si>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</si>
  <si>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</si>
  <si>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</si>
  <si>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</si>
  <si>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</si>
  <si>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</si>
  <si>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</si>
  <si>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</si>
  <si>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</si>
  <si>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</si>
  <si>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</si>
  <si>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</si>
  <si>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</si>
  <si>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</si>
  <si>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</si>
  <si>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</si>
  <si>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</si>
  <si>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</si>
  <si>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</si>
  <si>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</si>
  <si>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</si>
  <si>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</si>
  <si>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</si>
  <si>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</si>
  <si>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</si>
  <si>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</si>
  <si>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</si>
  <si>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</si>
  <si>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</si>
  <si>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</si>
  <si>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</si>
  <si>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</si>
  <si>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</si>
  <si>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</si>
  <si>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</si>
  <si>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</si>
  <si>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</si>
  <si>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</si>
  <si>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</si>
  <si>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</si>
  <si>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</si>
  <si>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</si>
  <si>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</si>
  <si>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</si>
  <si>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</si>
  <si>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</si>
  <si>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</si>
  <si>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</si>
  <si>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</si>
  <si>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</si>
  <si>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</si>
  <si>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</si>
  <si>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</si>
  <si>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</si>
  <si>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</si>
  <si>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</si>
  <si>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</si>
  <si>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</si>
  <si>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</si>
  <si>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</si>
  <si>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</si>
  <si>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</si>
  <si>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</si>
  <si>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</si>
  <si>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</si>
  <si>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</si>
  <si>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</si>
  <si>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</si>
  <si>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</si>
  <si>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</si>
  <si>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</si>
  <si>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</si>
  <si>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</si>
  <si>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</si>
  <si>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</si>
  <si>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</si>
  <si>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</si>
  <si>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</si>
  <si>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</si>
  <si>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</si>
  <si>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</si>
  <si>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</si>
  <si>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</si>
  <si>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</si>
  <si>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</si>
  <si>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</si>
  <si>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</si>
  <si>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</si>
  <si>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</si>
  <si>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</si>
  <si>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</si>
  <si>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</si>
  <si>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</si>
  <si>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</si>
  <si>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</si>
  <si>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</si>
  <si>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</si>
  <si>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</si>
  <si>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</si>
  <si>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</si>
  <si>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</si>
  <si>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</si>
  <si>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</si>
  <si>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</si>
  <si>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</si>
  <si>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</si>
  <si>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</si>
  <si>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</si>
  <si>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</si>
  <si>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</si>
  <si>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</si>
  <si>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</si>
  <si>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</si>
  <si>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</si>
  <si>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</si>
  <si>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</si>
  <si>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</si>
  <si>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</si>
  <si>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</si>
  <si>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</si>
  <si>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</si>
  <si>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</si>
  <si>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</si>
  <si>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</si>
  <si>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</si>
  <si>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</si>
  <si>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</si>
  <si>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</si>
  <si>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</si>
  <si>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</si>
  <si>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</si>
  <si>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</si>
  <si>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</si>
  <si>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</si>
  <si>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</si>
  <si>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</si>
  <si>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</si>
  <si>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</si>
  <si>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</si>
  <si>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</si>
  <si>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</si>
  <si>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</si>
  <si>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</si>
  <si>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</si>
  <si>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</si>
  <si>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</si>
  <si>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</si>
  <si>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</si>
  <si>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</si>
  <si>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</si>
  <si>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</si>
  <si>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</si>
  <si>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</si>
  <si>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</si>
  <si>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</si>
  <si>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</si>
  <si>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</si>
  <si>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</si>
  <si>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</si>
  <si>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</si>
  <si>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</si>
  <si>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</si>
  <si>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</si>
  <si>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</si>
  <si>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</si>
  <si>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</si>
  <si>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</si>
  <si>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</si>
  <si>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</si>
  <si>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</si>
  <si>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</si>
  <si>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</si>
  <si>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</si>
  <si>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</si>
  <si>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</si>
  <si>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</si>
  <si>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</si>
  <si>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</si>
  <si>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</si>
  <si>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</si>
  <si>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</si>
  <si>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</si>
  <si>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</si>
  <si>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</si>
  <si>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</si>
  <si>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</si>
  <si>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</si>
  <si>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</si>
  <si>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</si>
  <si>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</si>
  <si>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</si>
  <si>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</si>
  <si>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</si>
  <si>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</si>
  <si>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</si>
  <si>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</si>
  <si>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</si>
  <si>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</si>
  <si>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</si>
  <si>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</si>
  <si>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</si>
  <si>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</si>
  <si>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</si>
  <si>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</si>
  <si>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</si>
  <si>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</si>
  <si>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</si>
  <si>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</si>
  <si>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</si>
  <si>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</si>
  <si>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</si>
  <si>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</si>
  <si>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</si>
  <si>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</si>
  <si>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</si>
  <si>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</si>
  <si>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</si>
  <si>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</si>
  <si>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</si>
  <si>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</si>
  <si>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</si>
  <si>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</si>
  <si>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</si>
  <si>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</si>
  <si>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</si>
  <si>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</si>
  <si>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</si>
  <si>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</si>
  <si>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</si>
  <si>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</si>
  <si>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</si>
  <si>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</si>
  <si>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</si>
  <si>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</si>
  <si>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</si>
  <si>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</si>
  <si>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</si>
  <si>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</si>
  <si>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</si>
  <si>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</si>
  <si>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</si>
  <si>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</si>
  <si>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</si>
  <si>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</si>
  <si>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</si>
  <si>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</si>
  <si>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</si>
  <si>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</si>
  <si>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</si>
  <si>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</si>
  <si>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</si>
  <si>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</si>
  <si>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</si>
  <si>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</si>
  <si>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</si>
  <si>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</si>
  <si>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</si>
  <si>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</si>
  <si>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</si>
  <si>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</si>
  <si>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</si>
  <si>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</si>
  <si>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</si>
  <si>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</si>
  <si>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</si>
  <si>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</si>
  <si>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</si>
  <si>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</si>
  <si>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</si>
  <si>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</si>
  <si>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</si>
  <si>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</si>
  <si>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</si>
  <si>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</si>
  <si>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</si>
  <si>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</si>
  <si>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</si>
  <si>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</si>
  <si>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</si>
  <si>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</si>
  <si>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</si>
  <si>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</si>
  <si>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</si>
  <si>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</si>
  <si>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</si>
  <si>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</si>
  <si>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</si>
  <si>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</si>
  <si>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</si>
  <si>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</si>
  <si>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</si>
  <si>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</si>
  <si>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</si>
  <si>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</si>
  <si>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</si>
  <si>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</si>
  <si>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</si>
  <si>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</si>
  <si>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</si>
  <si>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</si>
  <si>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</si>
  <si>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</si>
  <si>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</si>
  <si>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</si>
  <si>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</si>
  <si>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</si>
  <si>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</si>
  <si>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</si>
  <si>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</si>
  <si>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</si>
  <si>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</si>
  <si>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</si>
  <si>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</si>
  <si>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</si>
  <si>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</si>
  <si>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</si>
  <si>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</si>
  <si>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</si>
  <si>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</si>
  <si>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</si>
  <si>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</si>
  <si>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</si>
  <si>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</si>
  <si>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</si>
  <si>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</si>
  <si>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</si>
  <si>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</si>
  <si>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</si>
  <si>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</si>
  <si>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</si>
  <si>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</si>
  <si>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</si>
  <si>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</si>
  <si>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</si>
  <si>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</si>
  <si>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</si>
  <si>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</si>
  <si>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</si>
  <si>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</si>
  <si>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</si>
  <si>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</si>
  <si>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</si>
  <si>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</si>
  <si>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</si>
  <si>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</si>
  <si>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</si>
  <si>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</si>
  <si>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</si>
  <si>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</si>
  <si>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</si>
  <si>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</si>
  <si>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</si>
  <si>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</si>
  <si>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</si>
  <si>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</si>
  <si>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</si>
  <si>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</si>
  <si>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</si>
  <si>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</si>
  <si>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</si>
  <si>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</si>
  <si>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</si>
  <si>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</si>
  <si>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</si>
  <si>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</si>
  <si>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</si>
  <si>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</si>
  <si>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</si>
  <si>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</si>
  <si>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</si>
  <si>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</si>
  <si>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</si>
  <si>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</si>
  <si>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</si>
  <si>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</si>
  <si>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</si>
  <si>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</si>
  <si>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</si>
  <si>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</si>
  <si>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</si>
  <si>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</si>
  <si>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</si>
  <si>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</si>
  <si>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</si>
  <si>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</si>
  <si>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</si>
  <si>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</si>
  <si>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</si>
  <si>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</si>
  <si>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</si>
  <si>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</si>
  <si>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</si>
  <si>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</si>
  <si>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</si>
  <si>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</si>
  <si>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</si>
  <si>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</si>
  <si>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</si>
  <si>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</si>
  <si>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</si>
  <si>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</si>
  <si>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</si>
  <si>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</si>
  <si>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</si>
  <si>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</si>
  <si>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</si>
  <si>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</si>
  <si>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</si>
  <si>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</si>
  <si>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</si>
  <si>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</si>
  <si>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</si>
  <si>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</si>
  <si>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</si>
  <si>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</si>
  <si>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</si>
  <si>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</si>
  <si>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</si>
  <si>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</si>
  <si>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</si>
  <si>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</si>
  <si>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</si>
  <si>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</si>
  <si>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</si>
  <si>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</si>
  <si>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</si>
  <si>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</si>
  <si>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</si>
  <si>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</si>
  <si>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</si>
  <si>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</si>
  <si>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</si>
  <si>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</si>
  <si>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</si>
  <si>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</si>
  <si>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</si>
  <si>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</si>
  <si>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</si>
  <si>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</si>
  <si>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</si>
  <si>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</si>
  <si>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</si>
  <si>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</si>
  <si>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</si>
  <si>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</si>
  <si>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</si>
  <si>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</si>
  <si>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</si>
  <si>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</si>
  <si>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</si>
  <si>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</si>
  <si>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</si>
  <si>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</si>
  <si>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</si>
  <si>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</si>
  <si>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</si>
  <si>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</si>
  <si>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</si>
  <si>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</si>
  <si>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</si>
  <si>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</si>
  <si>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</si>
  <si>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</si>
  <si>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</si>
  <si>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</si>
  <si>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</si>
  <si>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</si>
  <si>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</si>
  <si>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</si>
  <si>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</si>
  <si>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</si>
  <si>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</si>
  <si>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</si>
  <si>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</si>
  <si>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</si>
  <si>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</si>
  <si>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</si>
  <si>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</si>
  <si>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</si>
  <si>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</si>
  <si>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</si>
  <si>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</si>
  <si>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</si>
  <si>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</si>
  <si>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</si>
  <si>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</si>
  <si>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</si>
  <si>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</si>
  <si>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</si>
  <si>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</si>
  <si>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</si>
  <si>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</si>
  <si>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</si>
  <si>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</si>
  <si>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</si>
  <si>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</si>
  <si>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</si>
  <si>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</si>
  <si>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</si>
  <si>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</si>
  <si>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</si>
  <si>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</si>
  <si>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</si>
  <si>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</si>
  <si>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</si>
  <si>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</si>
  <si>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</si>
  <si>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</si>
  <si>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</si>
  <si>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</si>
  <si>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</si>
  <si>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</si>
  <si>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</si>
  <si>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</si>
  <si>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</si>
  <si>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</si>
  <si>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</si>
  <si>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</si>
  <si>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</si>
  <si>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</si>
  <si>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</si>
  <si>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</si>
  <si>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</si>
  <si>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</si>
  <si>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</si>
  <si>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</si>
  <si>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</si>
  <si>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</si>
  <si>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</si>
  <si>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</si>
  <si>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</si>
  <si>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</si>
  <si>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</si>
  <si>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</si>
  <si>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</si>
  <si>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</si>
  <si>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</si>
  <si>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</si>
  <si>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</si>
  <si>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</si>
  <si>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</si>
  <si>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</si>
  <si>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</si>
  <si>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</si>
  <si>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</si>
  <si>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</si>
  <si>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</si>
  <si>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</si>
  <si>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</si>
  <si>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</si>
  <si>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</si>
  <si>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</si>
  <si>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</si>
  <si>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</si>
  <si>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</si>
  <si>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</si>
  <si>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</si>
  <si>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</si>
  <si>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</si>
  <si>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</si>
  <si>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</si>
  <si>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</si>
  <si>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</si>
  <si>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</si>
  <si>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</si>
  <si>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</si>
  <si>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</si>
  <si>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</si>
  <si>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</si>
  <si>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</si>
  <si>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</si>
  <si>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</si>
  <si>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</si>
  <si>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</si>
  <si>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</si>
  <si>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</si>
  <si>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</si>
  <si>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</si>
  <si>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</si>
  <si>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</si>
  <si>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</si>
  <si>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</si>
  <si>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</si>
  <si>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</si>
  <si>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</si>
  <si>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</si>
  <si>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</si>
  <si>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</si>
  <si>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</si>
  <si>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</si>
  <si>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</si>
  <si>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</si>
  <si>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</si>
  <si>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</si>
  <si>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</si>
  <si>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</si>
  <si>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</si>
  <si>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</si>
  <si>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</si>
  <si>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</si>
  <si>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</si>
  <si>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</si>
  <si>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</si>
  <si>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</si>
  <si>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</si>
  <si>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</si>
  <si>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</si>
  <si>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</si>
  <si>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</si>
  <si>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</si>
  <si>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</si>
  <si>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</si>
  <si>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</si>
  <si>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</si>
  <si>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</si>
  <si>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</si>
  <si>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</si>
  <si>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</si>
  <si>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</si>
  <si>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</si>
  <si>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</si>
  <si>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</si>
  <si>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</si>
  <si>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</si>
  <si>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</si>
  <si>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</si>
  <si>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</si>
  <si>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</si>
  <si>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</si>
  <si>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</si>
  <si>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</si>
  <si>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</si>
  <si>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</si>
  <si>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</si>
  <si>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</si>
  <si>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</si>
  <si>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</si>
  <si>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</si>
  <si>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</si>
  <si>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</si>
  <si>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</si>
  <si>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</si>
  <si>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</si>
  <si>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</si>
  <si>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</si>
  <si>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</si>
  <si>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</si>
  <si>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</si>
  <si>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</si>
  <si>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</si>
  <si>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</si>
  <si>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</si>
  <si>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</si>
  <si>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</si>
  <si>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</si>
  <si>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</si>
  <si>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</si>
  <si>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</si>
  <si>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</si>
  <si>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</si>
  <si>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</si>
  <si>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</si>
  <si>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</si>
  <si>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</si>
  <si>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</si>
  <si>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</si>
  <si>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</si>
  <si>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</si>
  <si>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</si>
  <si>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</si>
  <si>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</si>
  <si>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</si>
  <si>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</si>
  <si>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</si>
  <si>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</si>
  <si>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</si>
  <si>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</si>
  <si>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</si>
  <si>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</si>
  <si>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</si>
  <si>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</si>
  <si>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</si>
  <si>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</si>
  <si>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</si>
  <si>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</si>
  <si>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</si>
  <si>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</si>
  <si>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</si>
  <si>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</si>
  <si>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</si>
  <si>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</si>
  <si>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</si>
  <si>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</si>
  <si>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</si>
  <si>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</si>
  <si>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</si>
  <si>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</si>
  <si>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</si>
  <si>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</si>
  <si>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</si>
  <si>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</si>
  <si>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</si>
  <si>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</si>
  <si>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</si>
  <si>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</si>
  <si>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</si>
  <si>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</si>
  <si>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</si>
  <si>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</si>
  <si>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</si>
  <si>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</si>
  <si>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</si>
  <si>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</si>
  <si>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</si>
  <si>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</si>
  <si>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</si>
  <si>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</si>
  <si>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</si>
  <si>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</si>
  <si>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</si>
  <si>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</si>
  <si>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</si>
  <si>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</si>
  <si>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</si>
  <si>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</si>
  <si>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</si>
  <si>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</si>
  <si>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</si>
  <si>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</si>
  <si>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</si>
  <si>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</si>
  <si>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</si>
  <si>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</si>
  <si>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</si>
  <si>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</si>
  <si>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</si>
  <si>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</si>
  <si>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</si>
  <si>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</si>
  <si>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</si>
  <si>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</si>
  <si>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</si>
  <si>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</si>
  <si>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</si>
  <si>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</si>
  <si>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</si>
  <si>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</si>
  <si>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</si>
  <si>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</si>
  <si>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</si>
  <si>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</si>
  <si>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</si>
  <si>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</si>
  <si>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</si>
  <si>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</si>
  <si>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</si>
  <si>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</si>
  <si>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</si>
  <si>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</si>
  <si>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</si>
  <si>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</si>
  <si>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</si>
  <si>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</si>
  <si>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</si>
  <si>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</si>
  <si>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</si>
  <si>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</si>
  <si>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</si>
  <si>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</si>
  <si>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</si>
  <si>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</si>
  <si>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</si>
  <si>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</si>
  <si>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</si>
  <si>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</si>
  <si>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</si>
  <si>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</si>
  <si>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</si>
  <si>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</si>
  <si>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</si>
  <si>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</si>
  <si>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</si>
  <si>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</si>
  <si>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</si>
  <si>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</si>
  <si>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</si>
  <si>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</si>
  <si>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</si>
  <si>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</si>
  <si>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</si>
  <si>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</si>
  <si>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</si>
  <si>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</si>
  <si>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</si>
  <si>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</si>
  <si>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</si>
  <si>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</si>
  <si>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</si>
  <si>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</si>
  <si>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</si>
  <si>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</si>
  <si>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</si>
  <si>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</si>
  <si>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</si>
  <si>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</si>
  <si>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</si>
  <si>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</si>
  <si>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</si>
  <si>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</si>
  <si>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</si>
  <si>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</si>
  <si>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</si>
  <si>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</si>
  <si>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</si>
  <si>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</si>
  <si>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</si>
  <si>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</si>
  <si>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</si>
  <si>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</si>
  <si>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</si>
  <si>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</si>
  <si>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</si>
  <si>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</si>
  <si>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</si>
  <si>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</si>
  <si>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</si>
  <si>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</si>
  <si>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</si>
  <si>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</si>
  <si>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</si>
  <si>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</si>
  <si>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</si>
  <si>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</si>
  <si>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</si>
  <si>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</si>
  <si>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</si>
  <si>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</si>
  <si>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</si>
  <si>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</si>
  <si>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</si>
  <si>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</si>
  <si>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</si>
  <si>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</si>
  <si>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</si>
  <si>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</si>
  <si>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</si>
  <si>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</si>
  <si>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</si>
  <si>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</si>
  <si>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</si>
  <si>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</si>
  <si>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</si>
  <si>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</si>
  <si>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</si>
  <si>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</si>
  <si>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</si>
  <si>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</si>
  <si>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</si>
  <si>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</si>
  <si>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</si>
  <si>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</si>
  <si>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</si>
  <si>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</si>
  <si>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</si>
  <si>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</si>
  <si>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</si>
  <si>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</si>
  <si>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</si>
  <si>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</si>
  <si>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</si>
  <si>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</si>
  <si>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</si>
  <si>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</si>
  <si>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</si>
  <si>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</si>
  <si>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</si>
  <si>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</si>
  <si>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</si>
  <si>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</si>
  <si>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</si>
  <si>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</si>
  <si>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</si>
  <si>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</si>
  <si>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</si>
  <si>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</si>
  <si>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</si>
  <si>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</si>
  <si>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</si>
  <si>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</si>
  <si>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</si>
  <si>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</si>
  <si>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</si>
  <si>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</si>
  <si>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</si>
  <si>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</si>
  <si>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</si>
  <si>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</si>
  <si>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</si>
  <si>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</si>
  <si>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</si>
  <si>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</si>
  <si>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</si>
  <si>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</si>
  <si>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</si>
  <si>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</si>
  <si>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</si>
  <si>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</si>
  <si>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</si>
  <si>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</si>
  <si>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</si>
  <si>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</si>
  <si>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</si>
  <si>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</si>
  <si>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</si>
  <si>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</si>
  <si>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</si>
  <si>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</si>
  <si>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</si>
  <si>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</si>
  <si>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</si>
  <si>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</si>
  <si>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</si>
  <si>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</si>
  <si>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</si>
  <si>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</si>
  <si>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</si>
  <si>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</si>
  <si>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</si>
  <si>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</si>
  <si>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</si>
  <si>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</si>
  <si>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</si>
  <si>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</si>
  <si>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</si>
  <si>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</si>
  <si>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</si>
  <si>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</si>
  <si>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</si>
  <si>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</si>
  <si>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</si>
  <si>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</si>
  <si>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</si>
  <si>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</si>
  <si>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</si>
  <si>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</si>
  <si>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</si>
  <si>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</si>
  <si>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</si>
  <si>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</si>
  <si>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</si>
  <si>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</si>
  <si>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</si>
  <si>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</si>
  <si>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</si>
  <si>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</si>
  <si>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</si>
  <si>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</si>
  <si>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</si>
  <si>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</si>
  <si>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</si>
  <si>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</si>
  <si>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</si>
  <si>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</si>
  <si>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</si>
  <si>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</si>
  <si>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</si>
  <si>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</si>
  <si>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</si>
  <si>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</si>
  <si>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</si>
  <si>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</si>
  <si>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</si>
  <si>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</si>
  <si>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</si>
  <si>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</si>
  <si>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</si>
  <si>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</si>
  <si>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</si>
  <si>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</si>
  <si>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</si>
  <si>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</si>
  <si>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</si>
  <si>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</si>
  <si>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</si>
  <si>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</si>
  <si>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</si>
  <si>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</si>
  <si>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</si>
  <si>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</si>
  <si>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</si>
  <si>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</si>
  <si>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</si>
  <si>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</si>
  <si>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</si>
  <si>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</si>
  <si>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</si>
  <si>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</si>
  <si>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</si>
  <si>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</si>
  <si>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</si>
  <si>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</si>
  <si>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</si>
  <si>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</si>
  <si>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</si>
  <si>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</si>
  <si>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</si>
  <si>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</si>
  <si>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</si>
  <si>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</si>
  <si>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</si>
  <si>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</si>
  <si>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</si>
  <si>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</si>
  <si>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</si>
  <si>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</si>
  <si>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</si>
  <si>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</si>
  <si>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</si>
  <si>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</si>
  <si>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</si>
  <si>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</si>
  <si>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</si>
  <si>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</si>
  <si>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</si>
  <si>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</si>
  <si>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</si>
  <si>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</si>
  <si>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</si>
  <si>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</si>
  <si>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</si>
  <si>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</si>
  <si>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</si>
  <si>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</si>
  <si>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</si>
  <si>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</si>
  <si>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</si>
  <si>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</si>
  <si>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</si>
  <si>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</si>
  <si>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</si>
  <si>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</si>
  <si>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</si>
  <si>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</si>
  <si>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</si>
  <si>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</si>
  <si>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</si>
  <si>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</si>
  <si>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</si>
  <si>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</si>
  <si>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</si>
  <si>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</si>
  <si>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</si>
  <si>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</si>
  <si>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</si>
  <si>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</si>
  <si>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</si>
  <si>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</si>
  <si>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</si>
  <si>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</si>
  <si>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</si>
  <si>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</si>
  <si>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</si>
  <si>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</si>
  <si>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</si>
  <si>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</si>
  <si>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</si>
  <si>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</si>
  <si>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</si>
  <si>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</si>
  <si>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</si>
  <si>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</si>
  <si>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</si>
  <si>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</si>
  <si>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</si>
  <si>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</si>
  <si>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</si>
  <si>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</si>
  <si>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</si>
  <si>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</si>
  <si>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</si>
  <si>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</si>
  <si>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</si>
  <si>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</si>
  <si>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</si>
  <si>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</si>
  <si>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</si>
  <si>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</si>
  <si>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</si>
  <si>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</si>
  <si>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</si>
  <si>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</si>
  <si>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</si>
  <si>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</si>
  <si>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</si>
  <si>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</si>
  <si>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</si>
  <si>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</si>
  <si>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</si>
  <si>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</si>
  <si>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</si>
  <si>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</si>
  <si>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</si>
  <si>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</si>
  <si>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</si>
  <si>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</si>
  <si>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</si>
  <si>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</si>
  <si>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</si>
  <si>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</si>
  <si>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</si>
  <si>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</si>
  <si>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</si>
  <si>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</si>
  <si>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</si>
  <si>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</si>
  <si>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</si>
  <si>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</si>
  <si>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</si>
  <si>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</si>
  <si>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</si>
  <si>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</si>
  <si>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</si>
  <si>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</si>
  <si>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</si>
  <si>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</si>
  <si>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</si>
  <si>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</si>
  <si>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</si>
  <si>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</si>
  <si>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</si>
  <si>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</si>
  <si>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</si>
  <si>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</si>
  <si>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</si>
  <si>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</si>
  <si>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</si>
  <si>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</si>
  <si>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</si>
  <si>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</si>
  <si>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</si>
  <si>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</si>
  <si>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</si>
  <si>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</si>
  <si>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</si>
  <si>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</si>
  <si>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</si>
  <si>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</si>
  <si>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</si>
  <si>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</si>
  <si>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</si>
  <si>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</si>
  <si>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</si>
  <si>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</si>
  <si>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</si>
  <si>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</si>
  <si>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</si>
  <si>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</si>
  <si>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</si>
  <si>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</si>
  <si>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</si>
  <si>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</si>
  <si>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</si>
  <si>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</si>
  <si>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</si>
  <si>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</si>
  <si>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</si>
  <si>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</si>
  <si>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</si>
  <si>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</si>
  <si>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</si>
  <si>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</si>
  <si>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</si>
  <si>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</si>
  <si>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</si>
  <si>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</si>
  <si>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</si>
  <si>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</si>
  <si>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</si>
  <si>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</si>
  <si>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</si>
  <si>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</si>
  <si>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</si>
  <si>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</si>
  <si>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</si>
  <si>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</si>
  <si>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</si>
  <si>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</si>
  <si>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</si>
  <si>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</si>
  <si>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</si>
  <si>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</si>
  <si>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</si>
  <si>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</si>
  <si>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</si>
  <si>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</si>
  <si>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</si>
  <si>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</si>
  <si>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</si>
  <si>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</si>
  <si>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</si>
  <si>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</si>
  <si>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</si>
  <si>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</si>
  <si>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</si>
  <si>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</si>
  <si>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</si>
  <si>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</si>
  <si>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</si>
  <si>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</si>
  <si>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</si>
  <si>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</si>
  <si>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</si>
  <si>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</si>
  <si>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</si>
  <si>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</si>
  <si>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</si>
  <si>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</si>
  <si>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</si>
  <si>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</si>
  <si>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</si>
  <si>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</si>
  <si>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</si>
  <si>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</si>
  <si>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</si>
  <si>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</si>
  <si>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</si>
  <si>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</si>
  <si>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</si>
  <si>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</si>
  <si>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</si>
  <si>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</si>
  <si>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</si>
  <si>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</si>
  <si>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</si>
  <si>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</si>
  <si>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</si>
  <si>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</si>
  <si>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</si>
  <si>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</si>
  <si>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</si>
  <si>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</si>
  <si>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</si>
  <si>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</si>
  <si>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</si>
  <si>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</si>
  <si>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</si>
  <si>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</si>
  <si>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</si>
  <si>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</si>
  <si>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</si>
  <si>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</si>
  <si>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</si>
  <si>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</si>
  <si>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</si>
  <si>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</si>
  <si>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</si>
  <si>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</si>
  <si>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</si>
  <si>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</si>
  <si>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</si>
  <si>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</si>
  <si>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</si>
  <si>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</si>
  <si>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</si>
  <si>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</si>
  <si>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</si>
  <si>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</si>
  <si>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</si>
  <si>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</si>
  <si>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</si>
  <si>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</si>
  <si>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</si>
  <si>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</si>
  <si>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</si>
  <si>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</si>
  <si>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</si>
  <si>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</si>
  <si>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</si>
  <si>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</si>
  <si>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</si>
  <si>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</si>
  <si>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</si>
  <si>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</si>
  <si>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</si>
  <si>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</si>
  <si>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</si>
  <si>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</si>
  <si>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</si>
  <si>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</si>
  <si>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</si>
  <si>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</si>
  <si>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</si>
  <si>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</si>
  <si>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</si>
  <si>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</si>
  <si>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</si>
  <si>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</si>
  <si>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</si>
  <si>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</si>
  <si>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</si>
  <si>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</si>
  <si>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</si>
  <si>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</si>
  <si>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</si>
  <si>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</si>
  <si>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</si>
  <si>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</si>
  <si>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</si>
  <si>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</si>
  <si>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</si>
  <si>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</si>
  <si>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</si>
  <si>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</si>
  <si>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</si>
  <si>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</si>
  <si>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</si>
  <si>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</si>
  <si>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</si>
  <si>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</si>
  <si>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</si>
  <si>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</si>
  <si>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</si>
  <si>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</si>
  <si>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</si>
  <si>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</si>
  <si>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</si>
  <si>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</si>
  <si>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</si>
  <si>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</si>
  <si>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</si>
  <si>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</si>
  <si>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</si>
  <si>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</si>
  <si>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</si>
  <si>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</si>
  <si>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</si>
  <si>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</si>
  <si>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</si>
  <si>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</si>
  <si>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</si>
  <si>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</si>
  <si>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</si>
  <si>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</si>
  <si>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</si>
  <si>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</si>
  <si>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</si>
  <si>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</si>
  <si>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</si>
  <si>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</si>
  <si>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</si>
  <si>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</si>
  <si>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</si>
  <si>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</si>
  <si>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</si>
  <si>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</si>
  <si>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</si>
  <si>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</si>
  <si>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</si>
  <si>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</si>
  <si>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</si>
  <si>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</si>
  <si>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</si>
  <si>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</si>
  <si>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</si>
  <si>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</si>
  <si>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</si>
  <si>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</si>
  <si>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</si>
  <si>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</si>
  <si>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</si>
  <si>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</si>
  <si>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</si>
  <si>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</si>
  <si>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</si>
  <si>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</si>
  <si>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</si>
  <si>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</si>
  <si>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</si>
  <si>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</si>
  <si>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</si>
  <si>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</si>
  <si>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</si>
  <si>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</si>
  <si>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</si>
  <si>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</si>
  <si>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</si>
  <si>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</si>
  <si>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</si>
  <si>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</si>
  <si>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</si>
  <si>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</si>
  <si>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</si>
  <si>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</si>
  <si>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</si>
  <si>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</si>
  <si>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</si>
  <si>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</si>
  <si>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</si>
  <si>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</si>
  <si>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</si>
  <si>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</si>
  <si>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</si>
  <si>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</si>
  <si>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</si>
  <si>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</si>
  <si>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</si>
  <si>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</si>
  <si>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</si>
  <si>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</si>
  <si>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</si>
  <si>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</si>
  <si>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</si>
  <si>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</si>
  <si>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</si>
  <si>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</si>
  <si>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</si>
  <si>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</si>
  <si>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</si>
  <si>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</si>
  <si>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</si>
  <si>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</si>
  <si>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</si>
  <si>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</si>
  <si>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</si>
  <si>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</si>
  <si>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</si>
  <si>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</si>
  <si>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</si>
  <si>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</si>
  <si>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</si>
  <si>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</si>
  <si>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</si>
  <si>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</si>
  <si>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</si>
  <si>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</si>
  <si>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</si>
  <si>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</si>
  <si>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</si>
  <si>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</si>
  <si>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</si>
  <si>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</si>
  <si>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</si>
  <si>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</si>
  <si>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</si>
  <si>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</si>
  <si>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</si>
  <si>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</si>
  <si>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</si>
  <si>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</si>
  <si>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</si>
  <si>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</si>
  <si>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</si>
  <si>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</si>
  <si>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</si>
  <si>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</si>
  <si>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</si>
  <si>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</si>
  <si>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</si>
  <si>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</si>
  <si>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</si>
  <si>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</si>
  <si>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</si>
  <si>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</si>
  <si>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</si>
  <si>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</si>
  <si>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</si>
  <si>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</si>
  <si>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</si>
  <si>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</si>
  <si>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</si>
  <si>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</si>
  <si>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</si>
  <si>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</si>
  <si>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</si>
  <si>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</si>
  <si>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</si>
  <si>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</si>
  <si>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</si>
  <si>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</si>
  <si>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</si>
  <si>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</si>
  <si>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</si>
  <si>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</si>
  <si>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</si>
  <si>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</si>
  <si>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</si>
  <si>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</si>
  <si>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</si>
  <si>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</si>
  <si>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</si>
  <si>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</si>
  <si>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</si>
  <si>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</si>
  <si>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</si>
  <si>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</si>
  <si>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</si>
  <si>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</si>
  <si>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</si>
  <si>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</si>
  <si>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</si>
  <si>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</si>
  <si>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</si>
  <si>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</si>
  <si>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</si>
  <si>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</si>
  <si>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</si>
  <si>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</si>
  <si>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</si>
  <si>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</si>
  <si>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</si>
  <si>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</si>
  <si>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</si>
  <si>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</si>
  <si>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</si>
  <si>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</si>
  <si>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</si>
  <si>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</si>
  <si>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</si>
  <si>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</si>
  <si>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</si>
  <si>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</si>
  <si>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</si>
  <si>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</si>
  <si>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</si>
  <si>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</si>
  <si>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</si>
  <si>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</si>
  <si>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</si>
  <si>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</si>
  <si>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</si>
  <si>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</si>
  <si>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</si>
  <si>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</si>
  <si>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</si>
  <si>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</si>
  <si>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</si>
  <si>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</si>
  <si>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</si>
  <si>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</si>
  <si>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</si>
  <si>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</si>
  <si>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</si>
  <si>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</si>
  <si>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</si>
  <si>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</si>
  <si>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</si>
  <si>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</si>
  <si>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</si>
  <si>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</si>
  <si>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</si>
  <si>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</si>
  <si>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</si>
  <si>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</si>
  <si>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</si>
  <si>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</si>
  <si>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</si>
  <si>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</si>
  <si>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</si>
  <si>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</si>
  <si>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</si>
  <si>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</si>
  <si>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</si>
  <si>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</si>
  <si>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</si>
  <si>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</si>
  <si>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</si>
  <si>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</si>
  <si>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</si>
  <si>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</si>
  <si>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</si>
  <si>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</si>
  <si>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</si>
  <si>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</si>
  <si>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</si>
  <si>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</si>
  <si>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</si>
  <si>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</si>
  <si>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</si>
  <si>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</si>
  <si>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</si>
  <si>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</si>
  <si>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</si>
  <si>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</si>
  <si>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</si>
  <si>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</si>
  <si>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</si>
  <si>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</si>
  <si>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</si>
  <si>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</si>
  <si>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</si>
  <si>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</si>
  <si>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</si>
  <si>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</si>
  <si>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</si>
  <si>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</si>
  <si>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</si>
  <si>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</si>
  <si>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</si>
  <si>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</si>
  <si>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</si>
  <si>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</si>
  <si>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</si>
  <si>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</si>
  <si>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</si>
  <si>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</si>
  <si>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</si>
  <si>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</si>
  <si>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</si>
  <si>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</si>
  <si>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</si>
  <si>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</si>
  <si>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</si>
  <si>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</si>
  <si>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</si>
  <si>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</si>
  <si>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</si>
  <si>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</si>
  <si>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</si>
  <si>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</si>
  <si>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</si>
  <si>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</si>
  <si>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</si>
  <si>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</si>
  <si>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</si>
  <si>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</si>
  <si>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</si>
  <si>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</si>
  <si>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</si>
  <si>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</si>
  <si>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</si>
  <si>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</si>
  <si>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</si>
  <si>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</si>
  <si>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</si>
  <si>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</si>
  <si>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</si>
  <si>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</si>
  <si>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</si>
  <si>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</si>
  <si>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</si>
  <si>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</si>
  <si>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</si>
  <si>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</si>
  <si>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</si>
  <si>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</si>
  <si>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</si>
  <si>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</si>
  <si>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</si>
  <si>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</si>
  <si>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</si>
  <si>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</si>
  <si>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</si>
  <si>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</si>
  <si>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</si>
  <si>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</si>
  <si>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</si>
  <si>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</si>
  <si>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</si>
  <si>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</si>
  <si>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</si>
  <si>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</si>
  <si>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</si>
  <si>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</si>
  <si>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</si>
  <si>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</si>
  <si>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</si>
  <si>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</si>
  <si>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</si>
  <si>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</si>
  <si>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</si>
  <si>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</si>
  <si>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</si>
  <si>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</si>
  <si>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</si>
  <si>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</si>
  <si>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</si>
  <si>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</si>
  <si>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</si>
  <si>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</si>
  <si>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</si>
  <si>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</si>
  <si>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</si>
  <si>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</si>
  <si>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</si>
  <si>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</si>
  <si>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</si>
  <si>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</si>
  <si>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</si>
  <si>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</si>
  <si>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</si>
  <si>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</si>
  <si>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</si>
  <si>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</si>
  <si>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</si>
  <si>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</si>
  <si>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</si>
  <si>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</si>
  <si>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</si>
  <si>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</si>
  <si>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</si>
  <si>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</si>
  <si>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</si>
  <si>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</si>
  <si>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</si>
  <si>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</si>
  <si>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</si>
  <si>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</si>
  <si>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</si>
  <si>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</si>
  <si>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</si>
  <si>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</si>
  <si>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</si>
  <si>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</si>
  <si>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</si>
  <si>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</si>
  <si>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</si>
  <si>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</si>
  <si>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</si>
  <si>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</si>
  <si>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</si>
  <si>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</si>
  <si>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</si>
  <si>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</si>
  <si>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</si>
  <si>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</si>
  <si>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</si>
  <si>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</si>
  <si>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</si>
  <si>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</si>
  <si>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</si>
  <si>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</si>
  <si>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</si>
  <si>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</si>
  <si>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</si>
  <si>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</si>
  <si>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</si>
  <si>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</si>
  <si>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</si>
  <si>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</si>
  <si>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</si>
  <si>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</si>
  <si>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</si>
  <si>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</si>
  <si>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</si>
  <si>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</si>
  <si>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</si>
  <si>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</si>
  <si>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</si>
  <si>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</si>
  <si>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</si>
  <si>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</si>
  <si>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</si>
  <si>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</si>
  <si>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</si>
  <si>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</si>
  <si>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</si>
  <si>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</si>
  <si>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</si>
  <si>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</si>
  <si>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</si>
  <si>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</si>
  <si>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</si>
  <si>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</si>
  <si>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</si>
  <si>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</si>
  <si>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</si>
  <si>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</si>
  <si>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</si>
  <si>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</si>
  <si>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</si>
  <si>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</si>
  <si>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</si>
  <si>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</si>
  <si>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</si>
  <si>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</si>
  <si>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</si>
  <si>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</si>
  <si>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</si>
  <si>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</si>
  <si>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</si>
  <si>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</si>
  <si>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</si>
  <si>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</si>
  <si>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</si>
  <si>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</si>
  <si>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</si>
  <si>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</si>
  <si>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</si>
  <si>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</si>
  <si>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</si>
  <si>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</si>
  <si>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</si>
  <si>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</si>
  <si>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</si>
  <si>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</si>
  <si>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</si>
  <si>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</si>
  <si>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</si>
  <si>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</si>
  <si>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</si>
  <si>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</si>
  <si>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</si>
  <si>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</si>
  <si>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</si>
  <si>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</si>
  <si>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</si>
  <si>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</si>
  <si>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</si>
  <si>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</si>
  <si>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</si>
  <si>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</si>
  <si>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</si>
  <si>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</si>
  <si>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</si>
  <si>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</si>
  <si>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</si>
  <si>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</si>
  <si>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</si>
  <si>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</si>
  <si>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</si>
  <si>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</si>
  <si>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</si>
  <si>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</si>
  <si>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</si>
  <si>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</si>
  <si>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</si>
  <si>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</si>
  <si>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</si>
  <si>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</si>
  <si>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</si>
  <si>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</si>
  <si>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</si>
  <si>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</si>
  <si>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</si>
  <si>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</si>
  <si>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</si>
  <si>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</si>
  <si>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</si>
  <si>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</si>
  <si>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</si>
  <si>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</si>
  <si>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</si>
  <si>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</si>
  <si>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</si>
  <si>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</si>
  <si>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</si>
  <si>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</si>
  <si>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</si>
  <si>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</si>
  <si>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</si>
  <si>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</si>
  <si>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</si>
  <si>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</si>
  <si>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</si>
  <si>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</si>
  <si>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</si>
  <si>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</si>
  <si>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</si>
  <si>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</si>
  <si>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</si>
  <si>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</si>
  <si>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</si>
  <si>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</si>
  <si>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</si>
  <si>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</si>
  <si>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</si>
  <si>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</si>
  <si>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</si>
  <si>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</si>
  <si>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</si>
  <si>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</si>
  <si>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</si>
  <si>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</si>
  <si>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</si>
  <si>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</si>
  <si>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</si>
  <si>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</si>
  <si>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</si>
  <si>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</si>
  <si>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</si>
  <si>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</si>
  <si>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</si>
  <si>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</si>
  <si>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</si>
  <si>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</si>
  <si>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</si>
  <si>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</si>
  <si>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</si>
  <si>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</si>
  <si>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</si>
  <si>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</si>
  <si>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</si>
  <si>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</si>
  <si>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</si>
  <si>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</si>
  <si>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</si>
  <si>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</si>
  <si>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</si>
  <si>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</si>
  <si>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</si>
  <si>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</si>
  <si>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</si>
  <si>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</si>
  <si>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</si>
  <si>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</si>
  <si>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</si>
  <si>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</si>
  <si>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</si>
  <si>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</si>
  <si>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</si>
  <si>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</si>
  <si>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</si>
  <si>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</si>
  <si>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</si>
  <si>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</si>
  <si>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</si>
  <si>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</si>
  <si>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</si>
  <si>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</si>
  <si>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</si>
  <si>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</si>
  <si>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</si>
  <si>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</si>
  <si>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</si>
  <si>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</si>
  <si>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</si>
  <si>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</si>
  <si>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</si>
  <si>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</si>
  <si>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</si>
  <si>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</si>
  <si>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</si>
  <si>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</si>
  <si>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</si>
  <si>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</si>
  <si>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</si>
  <si>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</si>
  <si>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</si>
  <si>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</si>
  <si>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</si>
  <si>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</si>
  <si>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</si>
  <si>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</si>
  <si>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</si>
  <si>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</si>
  <si>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</si>
  <si>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</si>
  <si>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</si>
  <si>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</si>
  <si>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</si>
  <si>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</si>
  <si>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</si>
  <si>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</si>
  <si>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</si>
  <si>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</si>
  <si>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</si>
  <si>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</si>
  <si>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</si>
  <si>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</si>
  <si>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</si>
  <si>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</si>
  <si>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</si>
  <si>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</si>
  <si>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</si>
  <si>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</si>
  <si>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</si>
  <si>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</si>
  <si>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</si>
  <si>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</si>
  <si>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</si>
  <si>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</si>
  <si>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</si>
  <si>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</si>
  <si>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</si>
  <si>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</si>
  <si>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</si>
  <si>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</si>
  <si>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</si>
  <si>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</si>
  <si>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</si>
  <si>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</si>
  <si>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</si>
  <si>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</si>
  <si>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</si>
  <si>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</si>
  <si>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</si>
  <si>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</si>
  <si>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</si>
  <si>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</si>
  <si>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</si>
  <si>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</si>
  <si>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</si>
  <si>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</si>
  <si>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</si>
  <si>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</si>
  <si>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</si>
  <si>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</si>
  <si>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</si>
  <si>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</si>
  <si>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</si>
  <si>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</si>
  <si>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</si>
  <si>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</si>
  <si>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</si>
  <si>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</si>
  <si>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</si>
  <si>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</si>
  <si>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</si>
  <si>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</si>
  <si>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</si>
  <si>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</si>
  <si>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</si>
  <si>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</si>
  <si>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</si>
  <si>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</si>
  <si>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</si>
  <si>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</si>
  <si>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</si>
  <si>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</si>
  <si>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</si>
  <si>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</si>
  <si>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</si>
  <si>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</si>
  <si>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</si>
  <si>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</si>
  <si>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</si>
  <si>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</si>
  <si>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</si>
  <si>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</si>
  <si>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</si>
  <si>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</si>
  <si>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</si>
  <si>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</si>
  <si>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</si>
  <si>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</si>
  <si>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</si>
  <si>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</si>
  <si>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</si>
  <si>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</si>
  <si>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</si>
  <si>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</si>
  <si>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</si>
  <si>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</si>
  <si>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</si>
  <si>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</si>
  <si>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</si>
  <si>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</si>
  <si>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</si>
  <si>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</si>
  <si>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</si>
  <si>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</si>
  <si>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</si>
  <si>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</si>
  <si>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</si>
  <si>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</si>
  <si>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</si>
  <si>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</si>
  <si>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</si>
  <si>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</si>
  <si>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</si>
  <si>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</si>
  <si>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</si>
  <si>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</si>
  <si>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</si>
  <si>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</si>
  <si>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</si>
  <si>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</si>
  <si>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</si>
  <si>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</si>
  <si>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</si>
  <si>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</si>
  <si>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</si>
  <si>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</si>
  <si>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</si>
  <si>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</si>
  <si>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</si>
  <si>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</si>
  <si>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</si>
  <si>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</si>
  <si>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</si>
  <si>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</si>
  <si>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</si>
  <si>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</si>
  <si>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</si>
  <si>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</si>
  <si>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</si>
  <si>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</si>
  <si>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</si>
  <si>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</si>
  <si>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</si>
  <si>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</si>
  <si>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</si>
  <si>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</si>
  <si>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</si>
  <si>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</si>
  <si>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</si>
  <si>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</si>
  <si>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</si>
  <si>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</si>
  <si>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</si>
  <si>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</si>
  <si>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</si>
  <si>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</si>
  <si>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</si>
  <si>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</si>
  <si>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</si>
  <si>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</si>
  <si>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</si>
  <si>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</si>
  <si>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</si>
  <si>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</si>
  <si>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</si>
  <si>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</si>
  <si>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</si>
  <si>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</si>
  <si>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</si>
  <si>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</si>
  <si>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</si>
  <si>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</si>
  <si>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</si>
  <si>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</si>
  <si>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</si>
  <si>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</si>
  <si>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</si>
  <si>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</si>
  <si>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</si>
  <si>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</si>
  <si>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</si>
  <si>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</si>
  <si>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</si>
  <si>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</si>
  <si>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</si>
  <si>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</si>
  <si>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</si>
  <si>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</si>
  <si>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</si>
  <si>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</si>
  <si>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</si>
  <si>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</si>
  <si>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</si>
  <si>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</si>
  <si>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</si>
  <si>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</si>
  <si>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</si>
  <si>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</si>
  <si>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</si>
  <si>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</si>
  <si>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</si>
  <si>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</si>
  <si>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</si>
  <si>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</si>
  <si>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</si>
  <si>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</si>
  <si>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</si>
  <si>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</si>
  <si>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</si>
  <si>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</si>
  <si>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</si>
  <si>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</si>
  <si>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</si>
  <si>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</si>
  <si>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</si>
  <si>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</si>
  <si>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</si>
  <si>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</si>
  <si>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</si>
  <si>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</si>
  <si>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</si>
  <si>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</si>
  <si>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</si>
  <si>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</si>
  <si>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</si>
  <si>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</si>
  <si>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</si>
  <si>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</si>
  <si>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</si>
  <si>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</si>
  <si>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</si>
  <si>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</si>
  <si>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</si>
  <si>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</si>
  <si>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</si>
  <si>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</si>
  <si>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</si>
  <si>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</si>
  <si>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</si>
  <si>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</si>
  <si>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</si>
  <si>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</si>
  <si>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</si>
  <si>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</si>
  <si>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</si>
  <si>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</si>
  <si>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</si>
  <si>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</si>
  <si>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</si>
  <si>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</si>
  <si>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</si>
  <si>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</si>
  <si>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</si>
  <si>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</si>
  <si>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</si>
  <si>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</si>
  <si>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</si>
  <si>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</si>
  <si>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</si>
  <si>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</si>
  <si>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</si>
  <si>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</si>
  <si>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</si>
  <si>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</si>
  <si>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</si>
  <si>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</si>
  <si>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</si>
  <si>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</si>
  <si>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</si>
  <si>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</si>
  <si>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</si>
  <si>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</si>
  <si>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</si>
  <si>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</si>
  <si>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</si>
  <si>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</si>
  <si>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</si>
  <si>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</si>
  <si>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</si>
  <si>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</si>
  <si>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</si>
  <si>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</si>
  <si>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</si>
  <si>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</si>
  <si>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</si>
  <si>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</si>
  <si>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</si>
  <si>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</si>
  <si>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</si>
  <si>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</si>
  <si>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</si>
  <si>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</si>
  <si>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</si>
  <si>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</si>
  <si>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</si>
  <si>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</si>
  <si>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</si>
  <si>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</si>
  <si>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</si>
  <si>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</si>
  <si>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</si>
  <si>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</si>
  <si>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</si>
  <si>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</si>
  <si>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</si>
  <si>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</si>
  <si>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</si>
  <si>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</si>
  <si>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</si>
  <si>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</si>
  <si>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</si>
  <si>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</si>
  <si>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</si>
  <si>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</si>
  <si>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</si>
  <si>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</si>
  <si>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</si>
  <si>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</si>
  <si>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</si>
  <si>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</si>
  <si>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</si>
  <si>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</si>
  <si>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</si>
  <si>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</si>
  <si>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</si>
  <si>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</si>
  <si>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</si>
  <si>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</si>
  <si>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</si>
  <si>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</si>
  <si>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</si>
  <si>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</si>
  <si>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</si>
  <si>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</si>
  <si>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</si>
  <si>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</si>
  <si>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</si>
  <si>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</si>
  <si>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</si>
  <si>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</si>
  <si>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</si>
  <si>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</si>
  <si>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</si>
  <si>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</si>
  <si>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</si>
  <si>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</si>
  <si>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</si>
  <si>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</si>
  <si>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</si>
  <si>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</si>
  <si>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</si>
  <si>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</si>
  <si>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</si>
  <si>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</si>
  <si>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</si>
  <si>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</si>
  <si>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</si>
  <si>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</si>
  <si>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</si>
  <si>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</si>
  <si>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</si>
  <si>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</si>
  <si>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</si>
  <si>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</si>
  <si>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</si>
  <si>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</si>
  <si>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</si>
  <si>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</si>
  <si>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</si>
  <si>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</si>
  <si>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</si>
  <si>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</si>
  <si>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</si>
  <si>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</si>
  <si>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</si>
  <si>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</si>
  <si>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</si>
  <si>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</si>
  <si>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</si>
  <si>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</si>
  <si>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</si>
  <si>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</si>
  <si>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</si>
  <si>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</si>
  <si>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</si>
  <si>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</si>
  <si>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</si>
  <si>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</si>
  <si>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</si>
  <si>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</si>
  <si>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</si>
  <si>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</si>
  <si>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</si>
  <si>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</si>
  <si>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</si>
  <si>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</si>
  <si>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</si>
  <si>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</si>
  <si>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</si>
  <si>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</si>
  <si>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</si>
  <si>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</si>
  <si>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</si>
  <si>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</si>
  <si>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</si>
  <si>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</si>
  <si>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</si>
  <si>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</si>
  <si>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</si>
  <si>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</si>
  <si>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</si>
  <si>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</si>
  <si>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</si>
  <si>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</si>
  <si>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</si>
  <si>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</si>
  <si>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</si>
  <si>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</si>
  <si>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</si>
  <si>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</si>
  <si>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</si>
  <si>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</si>
  <si>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</si>
  <si>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</si>
  <si>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</si>
  <si>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</si>
  <si>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</si>
  <si>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</si>
  <si>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</si>
  <si>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</si>
  <si>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</si>
  <si>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</si>
  <si>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</si>
  <si>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</si>
  <si>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</si>
  <si>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</si>
  <si>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</si>
  <si>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</si>
  <si>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</si>
  <si>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</si>
  <si>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</si>
  <si>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</si>
  <si>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</si>
  <si>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</si>
  <si>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</si>
  <si>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</si>
  <si>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</si>
  <si>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</si>
  <si>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</si>
  <si>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</si>
  <si>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</si>
  <si>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</si>
  <si>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</si>
  <si>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</si>
  <si>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</si>
  <si>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</si>
  <si>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</si>
  <si>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</si>
  <si>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</si>
  <si>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</si>
  <si>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</si>
  <si>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</si>
  <si>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</si>
  <si>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</si>
  <si>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</si>
  <si>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</si>
  <si>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</si>
  <si>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</si>
  <si>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</si>
  <si>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</si>
  <si>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</si>
  <si>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</si>
  <si>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</si>
  <si>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</si>
  <si>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</si>
  <si>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</si>
  <si>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</si>
  <si>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</si>
  <si>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</si>
  <si>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</si>
  <si>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</si>
  <si>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</si>
  <si>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</si>
  <si>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</si>
  <si>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</si>
  <si>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</si>
  <si>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</si>
  <si>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</si>
  <si>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</si>
  <si>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</si>
  <si>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</si>
  <si>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</si>
  <si>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</si>
  <si>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</si>
  <si>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</si>
  <si>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</si>
  <si>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</si>
  <si>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</si>
  <si>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</si>
  <si>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</si>
  <si>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</si>
  <si>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</si>
  <si>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</si>
  <si>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</si>
  <si>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</si>
  <si>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</si>
  <si>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</si>
  <si>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</si>
  <si>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</si>
  <si>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</si>
  <si>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</si>
  <si>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</si>
  <si>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</si>
  <si>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</si>
  <si>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</si>
  <si>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</si>
  <si>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</si>
  <si>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</si>
  <si>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</si>
  <si>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</si>
  <si>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</si>
  <si>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</si>
  <si>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</si>
  <si>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</si>
  <si>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</si>
  <si>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</si>
  <si>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</si>
  <si>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</si>
  <si>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</si>
  <si>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</si>
  <si>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</si>
  <si>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</si>
  <si>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</si>
  <si>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</si>
  <si>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</si>
  <si>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</si>
  <si>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</si>
  <si>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</si>
  <si>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</si>
  <si>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</si>
  <si>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</si>
  <si>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</si>
  <si>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</si>
  <si>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</si>
  <si>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</si>
  <si>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</si>
  <si>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</si>
  <si>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</si>
  <si>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</si>
  <si>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</si>
  <si>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</si>
  <si>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</si>
  <si>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</si>
  <si>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</si>
  <si>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</si>
  <si>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</si>
  <si>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</si>
  <si>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</si>
  <si>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</si>
  <si>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</si>
  <si>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</si>
  <si>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</si>
  <si>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</si>
  <si>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</si>
  <si>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</si>
  <si>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</si>
  <si>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</si>
  <si>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</si>
  <si>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</si>
  <si>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</si>
  <si>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</si>
  <si>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</si>
  <si>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</si>
  <si>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</si>
  <si>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</si>
  <si>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</si>
  <si>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</si>
  <si>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</si>
  <si>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</si>
  <si>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</si>
  <si>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</si>
  <si>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</si>
  <si>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</si>
  <si>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</si>
  <si>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</si>
  <si>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</si>
  <si>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</si>
  <si>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</si>
  <si>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</si>
  <si>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</si>
  <si>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</si>
  <si>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</si>
  <si>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</si>
  <si>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</si>
  <si>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</si>
  <si>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</si>
  <si>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</si>
  <si>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</si>
  <si>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</si>
  <si>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</si>
  <si>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</si>
  <si>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</si>
  <si>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</si>
  <si>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</si>
  <si>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</si>
  <si>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</si>
  <si>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</si>
  <si>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</si>
  <si>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</si>
  <si>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</si>
  <si>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</si>
  <si>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</si>
  <si>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</si>
  <si>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</si>
  <si>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</si>
  <si>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</si>
  <si>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</si>
  <si>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</si>
  <si>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</si>
  <si>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</si>
  <si>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</si>
  <si>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</si>
  <si>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</si>
  <si>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</si>
  <si>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</si>
  <si>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</si>
  <si>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</si>
  <si>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</si>
  <si>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</si>
  <si>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</si>
  <si>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</si>
  <si>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</si>
  <si>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</si>
  <si>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</si>
  <si>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</si>
  <si>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</si>
  <si>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</si>
  <si>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</si>
  <si>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</si>
  <si>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</si>
  <si>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</si>
  <si>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</si>
  <si>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</si>
  <si>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</si>
  <si>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</si>
  <si>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</si>
  <si>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</si>
  <si>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</si>
  <si>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</si>
  <si>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</si>
  <si>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</si>
  <si>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</si>
  <si>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</si>
  <si>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</si>
  <si>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</si>
  <si>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</si>
  <si>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</si>
  <si>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</si>
  <si>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</si>
  <si>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</si>
  <si>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</si>
  <si>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</si>
  <si>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</si>
  <si>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</si>
  <si>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</si>
  <si>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</si>
  <si>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</si>
  <si>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</si>
  <si>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</si>
  <si>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</si>
  <si>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</si>
  <si>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</si>
  <si>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</si>
  <si>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</si>
  <si>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</si>
  <si>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</si>
  <si>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</si>
  <si>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</si>
  <si>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</si>
  <si>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</si>
  <si>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</si>
  <si>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</si>
  <si>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</si>
  <si>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</si>
  <si>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</si>
  <si>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</si>
  <si>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</si>
  <si>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</si>
  <si>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</si>
  <si>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</si>
  <si>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</si>
  <si>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</si>
  <si>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</si>
  <si>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</si>
  <si>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</si>
  <si>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</si>
  <si>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</si>
  <si>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</si>
  <si>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</si>
  <si>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</si>
  <si>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</si>
  <si>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</si>
  <si>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</si>
  <si>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</si>
  <si>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</si>
  <si>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</si>
  <si>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</si>
  <si>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</si>
  <si>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</si>
  <si>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</si>
  <si>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</si>
  <si>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</si>
  <si>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</si>
  <si>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</si>
  <si>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</si>
  <si>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</si>
  <si>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</si>
  <si>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</si>
  <si>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</si>
  <si>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</si>
  <si>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</si>
  <si>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</si>
  <si>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</si>
  <si>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</si>
  <si>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</si>
  <si>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</si>
  <si>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</si>
  <si>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</si>
  <si>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</si>
  <si>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</si>
  <si>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</si>
  <si>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</si>
  <si>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</si>
  <si>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</si>
  <si>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</si>
  <si>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</si>
  <si>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</si>
  <si>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</si>
  <si>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</si>
  <si>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</si>
  <si>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</si>
  <si>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</si>
  <si>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</si>
  <si>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</si>
  <si>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</si>
  <si>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</si>
  <si>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</si>
  <si>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</si>
  <si>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</si>
  <si>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</si>
  <si>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</si>
  <si>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</si>
  <si>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</si>
  <si>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</si>
  <si>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</si>
  <si>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</si>
  <si>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</si>
  <si>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</si>
  <si>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</si>
  <si>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</si>
  <si>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</si>
  <si>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</si>
  <si>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</si>
  <si>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</si>
  <si>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</si>
  <si>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</si>
  <si>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</si>
  <si>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</si>
  <si>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</si>
  <si>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</si>
  <si>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</si>
  <si>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</si>
  <si>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</si>
  <si>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</si>
  <si>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</si>
  <si>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</si>
  <si>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</si>
  <si>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</si>
  <si>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</si>
  <si>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</si>
  <si>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</si>
  <si>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</si>
  <si>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</si>
  <si>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</si>
  <si>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</si>
  <si>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</si>
  <si>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</si>
  <si>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</si>
  <si>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</si>
  <si>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</si>
  <si>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</si>
  <si>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</si>
  <si>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</si>
  <si>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</si>
  <si>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</si>
  <si>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</si>
  <si>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</si>
  <si>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</si>
  <si>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</si>
  <si>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</si>
  <si>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</si>
  <si>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</si>
  <si>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</si>
  <si>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</si>
  <si>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</si>
  <si>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</si>
  <si>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</si>
  <si>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</si>
  <si>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</si>
  <si>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</si>
  <si>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</si>
  <si>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</si>
  <si>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</si>
  <si>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</si>
  <si>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</si>
  <si>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</si>
  <si>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</si>
  <si>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</si>
  <si>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</si>
  <si>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</si>
  <si>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</si>
  <si>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</si>
  <si>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</si>
  <si>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</si>
  <si>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</si>
  <si>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</si>
  <si>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</si>
  <si>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</si>
  <si>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</si>
  <si>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</si>
  <si>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</si>
  <si>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</si>
  <si>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</si>
  <si>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</si>
  <si>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</si>
  <si>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</si>
  <si>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</si>
  <si>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</si>
  <si>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</si>
  <si>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</si>
  <si>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</si>
  <si>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</si>
  <si>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</si>
  <si>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</si>
  <si>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</si>
  <si>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</si>
  <si>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</si>
  <si>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</si>
  <si>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</si>
  <si>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</si>
  <si>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</si>
  <si>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</si>
  <si>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</si>
  <si>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</si>
  <si>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</si>
  <si>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</si>
  <si>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</si>
  <si>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</si>
  <si>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</si>
  <si>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</si>
  <si>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</si>
  <si>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</si>
  <si>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</si>
  <si>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</si>
  <si>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</si>
  <si>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</si>
  <si>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</si>
  <si>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</si>
  <si>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</si>
  <si>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</si>
  <si>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</si>
  <si>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</si>
  <si>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</si>
  <si>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</si>
  <si>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</si>
  <si>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</si>
  <si>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</si>
  <si>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</si>
  <si>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</si>
  <si>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</si>
  <si>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</si>
  <si>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</si>
  <si>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</si>
  <si>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</si>
  <si>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</si>
  <si>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</si>
  <si>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</si>
  <si>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</si>
  <si>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</si>
  <si>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</si>
  <si>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</si>
  <si>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</si>
  <si>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</si>
  <si>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</si>
  <si>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</si>
  <si>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</si>
  <si>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</si>
  <si>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</si>
  <si>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</si>
  <si>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</si>
  <si>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</si>
  <si>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</si>
  <si>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</si>
  <si>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</si>
  <si>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</si>
  <si>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</si>
  <si>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</si>
  <si>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</si>
  <si>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</si>
  <si>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</si>
  <si>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</si>
  <si>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</si>
  <si>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</si>
  <si>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</si>
  <si>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</si>
  <si>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</si>
  <si>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</si>
  <si>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</si>
  <si>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</si>
  <si>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</si>
  <si>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</si>
  <si>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</si>
  <si>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</si>
  <si>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</si>
  <si>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</si>
  <si>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</si>
  <si>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</si>
  <si>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</si>
  <si>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</si>
  <si>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</si>
  <si>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</si>
  <si>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</si>
  <si>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</si>
  <si>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</si>
  <si>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</si>
  <si>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</si>
  <si>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</si>
  <si>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</si>
  <si>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</si>
  <si>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</si>
  <si>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</si>
  <si>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</si>
  <si>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</si>
  <si>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</si>
  <si>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</si>
  <si>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</si>
  <si>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</si>
  <si>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</si>
  <si>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</si>
  <si>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</si>
  <si>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</si>
  <si>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</si>
  <si>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</si>
  <si>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</si>
  <si>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</si>
  <si>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</si>
  <si>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</si>
  <si>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</si>
  <si>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</si>
  <si>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</si>
  <si>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</si>
  <si>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</si>
  <si>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</si>
  <si>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</si>
  <si>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</si>
  <si>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</si>
  <si>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</si>
  <si>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</si>
  <si>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</si>
  <si>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</si>
  <si>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</si>
  <si>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</si>
  <si>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</si>
  <si>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</si>
  <si>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</si>
  <si>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</si>
  <si>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</si>
  <si>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</si>
  <si>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</si>
  <si>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</si>
  <si>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</si>
  <si>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</si>
  <si>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</si>
  <si>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</si>
  <si>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</si>
  <si>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</si>
  <si>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</si>
  <si>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</si>
  <si>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</si>
  <si>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</si>
  <si>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</si>
  <si>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</si>
  <si>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</si>
  <si>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</si>
  <si>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</si>
  <si>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</si>
  <si>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</si>
  <si>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</si>
  <si>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</si>
  <si>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</si>
  <si>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</si>
  <si>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</si>
  <si>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</si>
  <si>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</si>
  <si>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</si>
  <si>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</si>
  <si>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</si>
  <si>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</si>
  <si>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</si>
  <si>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</si>
  <si>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</si>
  <si>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</si>
  <si>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</si>
  <si>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</si>
  <si>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</si>
  <si>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</si>
  <si>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</si>
  <si>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</si>
  <si>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</si>
  <si>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</si>
  <si>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</si>
  <si>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</si>
  <si>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</si>
  <si>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</si>
  <si>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</si>
  <si>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</si>
  <si>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</si>
  <si>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</si>
  <si>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</si>
  <si>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</si>
  <si>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</si>
  <si>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</si>
  <si>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</si>
  <si>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</si>
  <si>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</si>
  <si>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</si>
  <si>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</si>
  <si>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</si>
  <si>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</si>
  <si>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</si>
  <si>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</si>
  <si>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</si>
  <si>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</si>
  <si>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</si>
  <si>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</si>
  <si>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</si>
  <si>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</si>
  <si>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</si>
  <si>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</si>
  <si>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</si>
  <si>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</si>
  <si>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</si>
  <si>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</si>
  <si>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</si>
  <si>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</si>
  <si>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</si>
  <si>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</si>
  <si>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</si>
  <si>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</si>
  <si>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</si>
  <si>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</si>
  <si>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</si>
  <si>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</si>
  <si>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</si>
  <si>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</si>
  <si>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</si>
  <si>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</si>
  <si>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</si>
  <si>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</si>
  <si>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</si>
  <si>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</si>
  <si>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</si>
  <si>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</si>
  <si>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</si>
  <si>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</si>
  <si>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</si>
  <si>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</si>
  <si>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</si>
  <si>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</si>
  <si>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</si>
  <si>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</si>
  <si>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</si>
  <si>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</si>
  <si>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</si>
  <si>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</si>
  <si>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</si>
  <si>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</si>
  <si>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</si>
  <si>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</si>
  <si>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</si>
  <si>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</si>
  <si>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</si>
  <si>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</si>
  <si>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</si>
  <si>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</si>
  <si>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</si>
  <si>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</si>
  <si>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</si>
  <si>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</si>
  <si>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</si>
  <si>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</si>
  <si>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</si>
  <si>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</si>
  <si>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</si>
  <si>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</si>
  <si>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</si>
  <si>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</si>
  <si>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</si>
  <si>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</si>
  <si>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</si>
  <si>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</si>
  <si>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</si>
  <si>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</si>
  <si>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</si>
  <si>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</si>
  <si>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</si>
  <si>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</si>
  <si>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</si>
  <si>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</si>
  <si>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</si>
  <si>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</si>
  <si>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</si>
  <si>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</si>
  <si>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</si>
  <si>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</si>
  <si>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</si>
  <si>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</si>
  <si>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</si>
  <si>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</si>
  <si>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</si>
  <si>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</si>
  <si>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</si>
  <si>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</si>
  <si>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</si>
  <si>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</si>
  <si>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</si>
  <si>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</si>
  <si>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</si>
  <si>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</si>
  <si>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</si>
  <si>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</si>
  <si>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</si>
  <si>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</si>
  <si>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</si>
  <si>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</si>
  <si>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</si>
  <si>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</si>
  <si>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</si>
  <si>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</si>
  <si>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</si>
  <si>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</si>
  <si>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</si>
  <si>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</si>
  <si>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</si>
  <si>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</si>
  <si>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</si>
  <si>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</si>
  <si>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</si>
  <si>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</si>
  <si>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</si>
  <si>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</si>
  <si>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</si>
  <si>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</si>
  <si>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</si>
  <si>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</si>
  <si>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</si>
  <si>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</si>
  <si>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</si>
  <si>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</si>
  <si>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</si>
  <si>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</si>
  <si>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</si>
  <si>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</si>
  <si>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</si>
  <si>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</si>
  <si>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</si>
  <si>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</si>
  <si>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</si>
  <si>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</si>
  <si>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</si>
  <si>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</si>
  <si>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</si>
  <si>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</si>
  <si>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</si>
  <si>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</si>
  <si>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</si>
  <si>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</si>
  <si>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</si>
  <si>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</si>
  <si>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</si>
  <si>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</si>
  <si>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</si>
  <si>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</si>
  <si>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</si>
  <si>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</si>
  <si>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</si>
  <si>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</si>
  <si>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</si>
  <si>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</si>
  <si>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</si>
  <si>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</si>
  <si>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</si>
  <si>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</si>
  <si>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</si>
  <si>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</si>
  <si>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</si>
  <si>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</si>
  <si>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</si>
  <si>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</si>
  <si>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</si>
  <si>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</si>
  <si>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</si>
  <si>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</si>
  <si>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</si>
  <si>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</si>
  <si>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</si>
  <si>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</si>
  <si>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</si>
  <si>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</si>
  <si>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</si>
  <si>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</si>
  <si>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</si>
  <si>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</si>
  <si>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</si>
  <si>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</si>
  <si>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</si>
  <si>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</si>
  <si>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</si>
  <si>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</si>
  <si>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</si>
  <si>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</si>
  <si>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</si>
  <si>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</si>
  <si>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</si>
  <si>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</si>
  <si>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</si>
  <si>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</si>
  <si>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</si>
  <si>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</si>
  <si>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</si>
  <si>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</si>
  <si>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</si>
  <si>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</si>
  <si>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</si>
  <si>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</si>
  <si>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</si>
  <si>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</si>
  <si>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</si>
  <si>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</si>
  <si>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</si>
  <si>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</si>
  <si>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</si>
  <si>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</si>
  <si>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</si>
  <si>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</si>
  <si>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</si>
  <si>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</si>
  <si>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</si>
  <si>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</si>
  <si>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</si>
  <si>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</si>
  <si>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</si>
  <si>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</si>
  <si>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</si>
  <si>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</si>
  <si>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</si>
  <si>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</si>
  <si>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</si>
  <si>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</si>
  <si>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</si>
  <si>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</si>
  <si>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</si>
  <si>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</si>
  <si>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</si>
  <si>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</si>
  <si>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</si>
  <si>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</si>
  <si>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</si>
  <si>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</si>
  <si>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</si>
  <si>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</si>
  <si>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</si>
  <si>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</si>
  <si>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</si>
  <si>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</si>
  <si>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</si>
  <si>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</si>
  <si>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</si>
  <si>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</si>
  <si>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</si>
  <si>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</si>
  <si>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</si>
  <si>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</si>
  <si>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</si>
  <si>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</si>
  <si>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</si>
  <si>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</si>
  <si>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</si>
  <si>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</si>
  <si>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</si>
  <si>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</si>
  <si>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</si>
  <si>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</si>
  <si>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</si>
  <si>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</si>
  <si>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</si>
  <si>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</si>
  <si>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</si>
  <si>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</si>
  <si>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</si>
  <si>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</si>
  <si>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</si>
  <si>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</si>
  <si>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</si>
  <si>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</si>
  <si>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</si>
  <si>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</si>
  <si>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</si>
  <si>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</si>
  <si>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</si>
  <si>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</si>
  <si>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</si>
  <si>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</si>
  <si>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</si>
  <si>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</si>
  <si>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</si>
  <si>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</si>
  <si>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</si>
  <si>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</si>
  <si>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</si>
  <si>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</si>
  <si>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</si>
  <si>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</si>
  <si>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</si>
  <si>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</si>
  <si>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</si>
  <si>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</si>
  <si>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</si>
  <si>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</si>
  <si>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</si>
  <si>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</si>
  <si>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</si>
  <si>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</si>
  <si>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</si>
  <si>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</si>
  <si>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</si>
  <si>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</si>
  <si>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</si>
  <si>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</si>
  <si>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</si>
  <si>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</si>
  <si>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</si>
  <si>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</si>
  <si>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</si>
  <si>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</si>
  <si>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</si>
  <si>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</si>
  <si>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</si>
  <si>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</si>
  <si>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</si>
  <si>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</si>
  <si>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</si>
  <si>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</si>
  <si>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</si>
  <si>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</si>
  <si>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</si>
  <si>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</si>
  <si>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</si>
  <si>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</si>
  <si>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</si>
  <si>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</si>
  <si>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</si>
  <si>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</si>
  <si>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</si>
  <si>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</si>
  <si>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</si>
  <si>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</si>
  <si>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</si>
  <si>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</si>
  <si>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</si>
  <si>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</si>
  <si>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</si>
  <si>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</si>
  <si>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</si>
  <si>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</si>
  <si>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</si>
  <si>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</si>
  <si>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</si>
  <si>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</si>
  <si>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</si>
  <si>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</si>
  <si>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</si>
  <si>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</si>
  <si>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</si>
  <si>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</si>
  <si>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</si>
  <si>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</si>
  <si>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</si>
  <si>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</si>
  <si>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</si>
  <si>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</si>
  <si>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</si>
  <si>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</si>
  <si>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</si>
  <si>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</si>
  <si>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</si>
  <si>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</si>
  <si>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</si>
  <si>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</si>
  <si>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</si>
  <si>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</si>
  <si>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</si>
  <si>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</si>
  <si>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</si>
  <si>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</si>
  <si>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</si>
  <si>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</si>
  <si>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</si>
  <si>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</si>
  <si>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</si>
  <si>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</si>
  <si>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</si>
  <si>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</si>
  <si>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</si>
  <si>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</si>
  <si>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</si>
  <si>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</si>
  <si>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</si>
  <si>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</si>
  <si>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</si>
  <si>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</si>
  <si>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</si>
  <si>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</si>
  <si>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</si>
  <si>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</si>
  <si>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</si>
  <si>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</si>
  <si>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</si>
  <si>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</si>
  <si>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</si>
  <si>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</si>
  <si>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</si>
  <si>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</si>
  <si>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</si>
  <si>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</si>
  <si>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</si>
  <si>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</si>
  <si>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</si>
  <si>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</si>
  <si>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</si>
  <si>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</si>
  <si>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</si>
  <si>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</si>
  <si>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</si>
  <si>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</si>
  <si>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</si>
  <si>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</si>
  <si>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</si>
  <si>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</si>
  <si>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</si>
  <si>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</si>
  <si>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</si>
  <si>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</si>
  <si>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</si>
  <si>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</si>
  <si>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</si>
  <si>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</si>
  <si>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</si>
  <si>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</si>
  <si>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</si>
  <si>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</si>
  <si>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</si>
  <si>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</si>
  <si>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</si>
  <si>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</si>
  <si>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</si>
  <si>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</si>
  <si>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</si>
  <si>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</si>
  <si>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</si>
  <si>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</si>
  <si>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</si>
  <si>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</si>
  <si>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</si>
  <si>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</si>
  <si>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</si>
  <si>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</si>
  <si>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</si>
  <si>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</si>
  <si>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</si>
  <si>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</si>
  <si>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</si>
  <si>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</si>
  <si>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</si>
  <si>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</si>
  <si>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</si>
  <si>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</si>
  <si>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</si>
  <si>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</si>
  <si>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</si>
  <si>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</si>
  <si>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</si>
  <si>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</si>
  <si>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</si>
  <si>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</si>
  <si>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</si>
  <si>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</si>
  <si>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</si>
  <si>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</si>
  <si>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</si>
  <si>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</si>
  <si>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</si>
  <si>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</si>
  <si>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</si>
  <si>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</si>
  <si>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</si>
  <si>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</si>
  <si>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</si>
  <si>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</si>
  <si>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</si>
  <si>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</si>
  <si>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</si>
  <si>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</si>
  <si>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</si>
  <si>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</si>
  <si>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</si>
  <si>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</si>
  <si>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</si>
  <si>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</si>
  <si>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</si>
  <si>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</si>
  <si>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</si>
  <si>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</si>
  <si>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</si>
  <si>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</si>
  <si>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</si>
  <si>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</si>
  <si>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</si>
  <si>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</si>
  <si>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</si>
  <si>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</si>
  <si>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</si>
  <si>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</si>
  <si>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</si>
  <si>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</si>
  <si>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</si>
  <si>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</si>
  <si>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</si>
  <si>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</si>
  <si>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</si>
  <si>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</si>
  <si>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</si>
  <si>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</si>
  <si>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</si>
  <si>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</si>
  <si>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</si>
  <si>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</si>
  <si>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</si>
  <si>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</si>
  <si>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</si>
  <si>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</si>
  <si>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</si>
  <si>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</si>
  <si>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</si>
  <si>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</si>
  <si>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</si>
  <si>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</si>
  <si>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</si>
  <si>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</si>
  <si>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</si>
  <si>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</si>
  <si>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</si>
  <si>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</si>
  <si>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</si>
  <si>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</si>
  <si>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</si>
  <si>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</si>
  <si>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</si>
  <si>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</si>
  <si>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</si>
  <si>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</si>
  <si>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</si>
  <si>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</si>
  <si>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</si>
  <si>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</si>
  <si>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</si>
  <si>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</si>
  <si>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</si>
  <si>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</si>
  <si>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</si>
  <si>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</si>
  <si>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</si>
  <si>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</si>
  <si>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</si>
  <si>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</si>
  <si>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</si>
  <si>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</si>
  <si>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</si>
  <si>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</si>
  <si>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</si>
  <si>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</si>
  <si>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</si>
  <si>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</si>
  <si>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</si>
  <si>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</si>
  <si>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</si>
  <si>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</si>
  <si>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</si>
  <si>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</si>
  <si>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</si>
  <si>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</si>
  <si>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</si>
  <si>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</si>
  <si>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</si>
  <si>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</si>
  <si>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</si>
  <si>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</si>
  <si>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</si>
  <si>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</si>
  <si>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</si>
  <si>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</si>
  <si>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</si>
  <si>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</si>
  <si>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</si>
  <si>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</si>
  <si>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</si>
  <si>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</si>
  <si>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</si>
  <si>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</si>
  <si>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</si>
  <si>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</si>
  <si>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</si>
  <si>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</si>
  <si>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</si>
  <si>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</si>
  <si>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</si>
  <si>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</si>
  <si>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</si>
  <si>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</si>
  <si>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</si>
  <si>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</si>
  <si>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</si>
  <si>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</si>
  <si>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</si>
  <si>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</si>
  <si>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</si>
  <si>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</si>
  <si>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</si>
  <si>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</si>
  <si>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</si>
  <si>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</si>
  <si>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</si>
  <si>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</si>
  <si>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</si>
  <si>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</si>
  <si>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</si>
  <si>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</si>
  <si>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</si>
  <si>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</si>
  <si>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</si>
  <si>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</si>
  <si>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</si>
  <si>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</si>
  <si>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</si>
  <si>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</si>
  <si>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</si>
  <si>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</si>
  <si>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</si>
  <si>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</si>
  <si>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</si>
  <si>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</si>
  <si>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</si>
  <si>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</si>
  <si>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</si>
  <si>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</si>
  <si>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</si>
  <si>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</si>
  <si>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</si>
  <si>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</si>
  <si>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</si>
  <si>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</si>
  <si>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</si>
  <si>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</si>
  <si>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</si>
  <si>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</si>
  <si>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</si>
  <si>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</si>
  <si>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</si>
  <si>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</si>
  <si>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</si>
  <si>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</si>
  <si>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</si>
  <si>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</si>
  <si>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</si>
  <si>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</si>
  <si>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</si>
  <si>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</si>
  <si>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</si>
  <si>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</si>
  <si>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</si>
  <si>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</si>
  <si>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</si>
  <si>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</si>
  <si>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</si>
  <si>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</si>
  <si>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</si>
  <si>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</si>
  <si>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</si>
  <si>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</si>
  <si>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</si>
  <si>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</si>
  <si>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</si>
  <si>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</si>
  <si>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</si>
  <si>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</si>
  <si>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</si>
  <si>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</si>
  <si>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</si>
  <si>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</si>
  <si>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</si>
  <si>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</si>
  <si>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</si>
  <si>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</si>
  <si>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</si>
  <si>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</si>
  <si>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</si>
  <si>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</si>
  <si>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</si>
  <si>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</si>
  <si>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</si>
  <si>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</si>
  <si>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</si>
  <si>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</si>
  <si>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</si>
  <si>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</si>
  <si>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</si>
  <si>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</si>
  <si>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</si>
  <si>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</si>
  <si>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</si>
  <si>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</si>
  <si>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</si>
  <si>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</si>
  <si>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</si>
  <si>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</si>
  <si>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</si>
  <si>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</si>
  <si>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</si>
  <si>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</si>
  <si>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</si>
  <si>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</si>
  <si>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</si>
  <si>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</si>
  <si>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</si>
  <si>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</si>
  <si>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</si>
  <si>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</si>
  <si>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</si>
  <si>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</si>
  <si>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</si>
  <si>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</si>
  <si>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</si>
  <si>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</si>
  <si>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</si>
  <si>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</si>
  <si>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</si>
  <si>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</si>
  <si>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</si>
  <si>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</si>
  <si>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</si>
  <si>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</si>
  <si>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</si>
  <si>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</si>
  <si>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</si>
  <si>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</si>
  <si>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</si>
  <si>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</si>
  <si>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</si>
  <si>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</si>
  <si>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</si>
  <si>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</si>
  <si>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</si>
  <si>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</si>
  <si>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</si>
  <si>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</si>
  <si>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</si>
  <si>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</si>
  <si>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</si>
  <si>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</si>
  <si>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</si>
  <si>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</si>
  <si>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</si>
  <si>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</si>
  <si>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</si>
  <si>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</si>
  <si>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</si>
  <si>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</si>
  <si>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</si>
  <si>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</si>
  <si>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</si>
  <si>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</si>
  <si>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</si>
  <si>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</si>
  <si>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</si>
  <si>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</si>
  <si>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</si>
  <si>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</si>
  <si>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</si>
  <si>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</si>
  <si>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</si>
  <si>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</si>
  <si>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</si>
  <si>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</si>
  <si>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</si>
  <si>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</si>
  <si>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</si>
  <si>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</si>
  <si>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</si>
  <si>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</si>
  <si>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</si>
  <si>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</si>
  <si>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</si>
  <si>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</si>
  <si>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</si>
  <si>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</si>
  <si>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</si>
  <si>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</si>
  <si>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</si>
  <si>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</si>
  <si>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</si>
  <si>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</si>
  <si>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</si>
  <si>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</si>
  <si>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</si>
  <si>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</si>
  <si>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</si>
  <si>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</si>
  <si>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</si>
  <si>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</si>
  <si>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</si>
  <si>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</si>
  <si>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</si>
  <si>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</si>
  <si>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</si>
  <si>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</si>
  <si>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</si>
  <si>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</si>
  <si>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</si>
  <si>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</si>
  <si>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</si>
  <si>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</si>
  <si>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</si>
  <si>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</si>
  <si>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</si>
  <si>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</si>
  <si>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</si>
  <si>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</si>
  <si>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</si>
  <si>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</si>
  <si>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</si>
  <si>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</si>
  <si>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</si>
  <si>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</si>
  <si>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</si>
  <si>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</si>
  <si>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</si>
  <si>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</si>
  <si>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</si>
  <si>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</si>
  <si>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</si>
  <si>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</si>
  <si>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</si>
  <si>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</si>
  <si>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</si>
  <si>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</si>
  <si>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</si>
  <si>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</si>
  <si>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</si>
  <si>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</si>
  <si>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</si>
  <si>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</si>
  <si>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</si>
  <si>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</si>
  <si>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</si>
  <si>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</si>
  <si>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</si>
  <si>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</si>
  <si>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</si>
  <si>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</si>
  <si>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</si>
  <si>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</si>
  <si>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</si>
  <si>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</si>
  <si>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</si>
  <si>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</si>
  <si>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</si>
  <si>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</si>
  <si>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</si>
  <si>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</si>
  <si>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</si>
  <si>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</si>
  <si>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</si>
  <si>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</si>
  <si>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</si>
  <si>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</si>
  <si>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</si>
  <si>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</si>
  <si>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</si>
  <si>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</si>
  <si>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</si>
  <si>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</si>
  <si>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</si>
  <si>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</si>
  <si>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</si>
  <si>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</si>
  <si>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</si>
  <si>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</si>
  <si>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</si>
  <si>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</si>
  <si>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</si>
  <si>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</si>
  <si>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</si>
  <si>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</si>
  <si>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</si>
  <si>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</si>
  <si>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</si>
  <si>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</si>
  <si>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</si>
  <si>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</si>
  <si>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</si>
  <si>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</si>
  <si>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</si>
  <si>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</si>
  <si>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</si>
  <si>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</si>
  <si>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</si>
  <si>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</si>
  <si>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</si>
  <si>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</si>
  <si>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</si>
  <si>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</si>
  <si>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</si>
  <si>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</si>
  <si>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</si>
  <si>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</si>
  <si>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</si>
  <si>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</si>
  <si>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</si>
  <si>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</si>
  <si>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</si>
  <si>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</si>
  <si>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</si>
  <si>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</si>
  <si>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</si>
  <si>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</si>
  <si>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</si>
  <si>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</si>
  <si>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</si>
  <si>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</si>
  <si>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</si>
  <si>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</si>
  <si>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</si>
  <si>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</si>
  <si>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</si>
  <si>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</si>
  <si>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</si>
  <si>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</si>
  <si>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</si>
  <si>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</si>
  <si>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</si>
  <si>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</si>
  <si>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</si>
  <si>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</si>
  <si>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</si>
  <si>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</si>
  <si>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</si>
  <si>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</si>
  <si>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</si>
  <si>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</si>
  <si>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</si>
  <si>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</si>
  <si>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</si>
  <si>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</si>
  <si>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</si>
  <si>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</si>
  <si>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</si>
  <si>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</si>
  <si>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</si>
  <si>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</si>
  <si>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</si>
  <si>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</si>
  <si>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</si>
  <si>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</si>
  <si>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</si>
  <si>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</si>
  <si>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</si>
  <si>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</si>
  <si>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</si>
  <si>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</si>
  <si>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</si>
  <si>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</si>
  <si>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</si>
  <si>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</si>
  <si>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</si>
  <si>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</si>
  <si>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</si>
  <si>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</si>
  <si>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</si>
  <si>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</si>
  <si>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</si>
  <si>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</si>
  <si>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</si>
  <si>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</si>
  <si>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</si>
  <si>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</si>
  <si>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</si>
  <si>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</si>
  <si>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</si>
  <si>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</si>
  <si>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</si>
  <si>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</si>
  <si>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</si>
  <si>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</si>
  <si>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</si>
  <si>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</si>
  <si>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</si>
  <si>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</si>
  <si>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</si>
  <si>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</si>
  <si>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</si>
  <si>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</si>
  <si>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</si>
  <si>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</si>
  <si>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</si>
  <si>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</si>
  <si>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</si>
  <si>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</si>
  <si>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</si>
  <si>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</si>
  <si>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</si>
  <si>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</si>
  <si>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</si>
  <si>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</si>
  <si>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</si>
  <si>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</si>
  <si>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</si>
  <si>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</si>
  <si>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</si>
  <si>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</si>
  <si>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</si>
  <si>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</si>
  <si>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</si>
  <si>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</si>
  <si>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</si>
  <si>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</si>
  <si>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</si>
  <si>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</si>
  <si>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</si>
  <si>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</si>
  <si>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</si>
  <si>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</si>
  <si>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</si>
  <si>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</si>
  <si>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</si>
  <si>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</si>
  <si>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</si>
  <si>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</si>
  <si>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</si>
  <si>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</si>
  <si>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</si>
  <si>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</si>
  <si>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</si>
  <si>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</si>
  <si>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</si>
  <si>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</si>
  <si>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</si>
  <si>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</si>
  <si>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</si>
  <si>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</si>
  <si>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</si>
  <si>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</si>
  <si>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</si>
  <si>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</si>
  <si>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</si>
  <si>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</si>
  <si>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</si>
  <si>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</si>
  <si>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</si>
  <si>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</si>
  <si>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</si>
  <si>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</si>
  <si>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</si>
  <si>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</si>
  <si>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</si>
  <si>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</si>
  <si>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</si>
  <si>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</si>
  <si>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</si>
  <si>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</si>
  <si>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</si>
  <si>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</si>
  <si>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</si>
  <si>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</si>
  <si>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</si>
  <si>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</si>
  <si>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</si>
  <si>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</si>
  <si>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</si>
  <si>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</si>
  <si>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</si>
  <si>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</si>
  <si>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</si>
  <si>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</si>
  <si>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</si>
  <si>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</si>
  <si>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</si>
  <si>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</si>
  <si>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</si>
  <si>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</si>
  <si>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</si>
  <si>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</si>
  <si>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</si>
  <si>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</si>
  <si>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</si>
  <si>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</si>
  <si>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</si>
  <si>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</si>
  <si>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</si>
  <si>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</si>
  <si>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</si>
  <si>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</si>
  <si>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</si>
  <si>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</si>
  <si>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</si>
  <si>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</si>
  <si>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</si>
  <si>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</si>
  <si>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</si>
  <si>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</si>
  <si>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</si>
  <si>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</si>
  <si>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</si>
  <si>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</si>
  <si>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</si>
  <si>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</si>
  <si>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</si>
  <si>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</si>
  <si>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</si>
  <si>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</si>
  <si>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</si>
  <si>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</si>
  <si>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</si>
  <si>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</si>
  <si>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</si>
  <si>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</si>
  <si>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</si>
  <si>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</si>
  <si>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</si>
  <si>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</si>
  <si>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</si>
  <si>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</si>
  <si>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</si>
  <si>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</si>
  <si>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</si>
  <si>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</si>
  <si>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</si>
  <si>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</si>
  <si>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</si>
  <si>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</si>
  <si>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</si>
  <si>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</si>
  <si>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</si>
  <si>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</si>
  <si>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</si>
  <si>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</si>
  <si>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</si>
  <si>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</si>
  <si>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</si>
  <si>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</si>
  <si>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</si>
  <si>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</si>
  <si>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</si>
  <si>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</si>
  <si>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</si>
  <si>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</si>
  <si>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</si>
  <si>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</si>
  <si>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</si>
  <si>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</si>
  <si>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</si>
  <si>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</si>
  <si>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</si>
  <si>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</si>
  <si>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</si>
  <si>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</si>
  <si>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</si>
  <si>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</si>
  <si>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</si>
  <si>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</si>
  <si>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</si>
  <si>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</si>
  <si>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</si>
  <si>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</si>
  <si>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</si>
  <si>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</si>
  <si>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</si>
  <si>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</si>
  <si>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</si>
  <si>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</si>
  <si>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</si>
  <si>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</si>
  <si>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</si>
  <si>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</si>
  <si>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</si>
  <si>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</si>
  <si>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</si>
  <si>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</si>
  <si>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</si>
  <si>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</si>
  <si>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</si>
  <si>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</si>
  <si>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</si>
  <si>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</si>
  <si>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</si>
  <si>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</si>
  <si>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</si>
  <si>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</si>
  <si>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</si>
  <si>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</si>
  <si>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</si>
  <si>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</si>
  <si>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</si>
  <si>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</si>
  <si>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</si>
  <si>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</si>
  <si>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</si>
  <si>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</si>
  <si>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</si>
  <si>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</si>
  <si>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</si>
  <si>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</si>
  <si>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</si>
  <si>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</si>
  <si>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</si>
  <si>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</si>
  <si>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</si>
  <si>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</si>
  <si>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</si>
  <si>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</si>
  <si>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</si>
  <si>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</si>
  <si>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</si>
  <si>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</si>
  <si>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</si>
  <si>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</si>
  <si>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</si>
  <si>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</si>
  <si>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</si>
  <si>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</si>
  <si>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</si>
  <si>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</si>
  <si>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</si>
  <si>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</si>
  <si>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</si>
  <si>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</si>
  <si>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</si>
  <si>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</si>
  <si>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</si>
  <si>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</si>
  <si>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</si>
  <si>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</si>
  <si>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</si>
  <si>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</si>
  <si>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</si>
  <si>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</si>
  <si>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</si>
  <si>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</si>
  <si>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</si>
  <si>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</si>
  <si>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</si>
  <si>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</si>
  <si>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</si>
  <si>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</si>
  <si>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</si>
  <si>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</si>
  <si>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</si>
  <si>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</si>
  <si>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</si>
  <si>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</si>
  <si>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</si>
  <si>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</si>
  <si>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</si>
  <si>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</si>
  <si>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</si>
  <si>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</si>
  <si>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</si>
  <si>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</si>
  <si>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</si>
  <si>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</si>
  <si>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</si>
  <si>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</si>
  <si>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</si>
  <si>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</si>
  <si>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</si>
  <si>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</si>
  <si>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</si>
  <si>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</si>
  <si>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</si>
  <si>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</si>
  <si>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</si>
  <si>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</si>
  <si>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</si>
  <si>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</si>
  <si>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</si>
  <si>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</si>
  <si>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</si>
  <si>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</si>
  <si>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</si>
  <si>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</si>
  <si>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</si>
  <si>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</si>
  <si>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</si>
  <si>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</si>
  <si>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</si>
  <si>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</si>
  <si>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</si>
  <si>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</si>
  <si>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</si>
  <si>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</si>
  <si>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</si>
  <si>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</si>
  <si>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</si>
  <si>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</si>
  <si>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</si>
  <si>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</si>
  <si>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</si>
  <si>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</si>
  <si>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</si>
  <si>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</si>
  <si>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</si>
  <si>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</si>
  <si>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</si>
  <si>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</si>
  <si>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</si>
  <si>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</si>
  <si>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</si>
  <si>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</si>
  <si>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</si>
  <si>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</si>
  <si>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</si>
  <si>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</si>
  <si>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</si>
  <si>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</si>
  <si>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</si>
  <si>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</si>
  <si>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</si>
  <si>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</si>
  <si>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</si>
  <si>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</si>
  <si>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</si>
  <si>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</si>
  <si>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</si>
  <si>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</si>
  <si>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</si>
  <si>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</si>
  <si>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</si>
  <si>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</si>
  <si>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</si>
  <si>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</si>
  <si>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</si>
  <si>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</si>
  <si>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</si>
  <si>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</si>
  <si>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</si>
  <si>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</si>
  <si>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</si>
  <si>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</si>
  <si>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</si>
  <si>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</si>
  <si>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</si>
  <si>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</si>
  <si>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</si>
  <si>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</si>
  <si>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</si>
  <si>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</si>
  <si>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</si>
  <si>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</si>
  <si>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</si>
  <si>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</si>
  <si>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</si>
  <si>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</si>
  <si>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</si>
  <si>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</si>
  <si>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</si>
  <si>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</si>
  <si>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</si>
  <si>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</si>
  <si>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</si>
  <si>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</si>
  <si>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</si>
  <si>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</si>
  <si>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</si>
  <si>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</si>
  <si>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</si>
  <si>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</si>
  <si>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</si>
  <si>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</si>
  <si>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</si>
  <si>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</si>
  <si>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</si>
  <si>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</si>
  <si>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</si>
  <si>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</si>
  <si>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</si>
  <si>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</si>
  <si>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</si>
  <si>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</si>
  <si>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</si>
  <si>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</si>
  <si>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</si>
  <si>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</si>
  <si>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</si>
  <si>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</si>
  <si>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</si>
  <si>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</si>
  <si>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</si>
  <si>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</si>
  <si>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</si>
  <si>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</si>
  <si>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</si>
  <si>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</si>
  <si>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</si>
  <si>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</si>
  <si>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</si>
  <si>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</si>
  <si>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</si>
  <si>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</si>
  <si>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</si>
  <si>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</si>
  <si>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</si>
  <si>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</si>
  <si>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</si>
  <si>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</si>
  <si>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</si>
  <si>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</si>
  <si>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</si>
  <si>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</si>
  <si>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</si>
  <si>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</si>
  <si>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</si>
  <si>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</si>
  <si>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</si>
  <si>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</si>
  <si>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</si>
  <si>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</si>
  <si>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</si>
  <si>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</si>
  <si>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</si>
  <si>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</si>
  <si>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</si>
  <si>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</si>
  <si>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</si>
  <si>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</si>
  <si>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</si>
  <si>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</si>
  <si>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</si>
  <si>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</si>
  <si>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</si>
  <si>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</si>
  <si>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</si>
  <si>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</si>
  <si>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</si>
  <si>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</si>
  <si>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</si>
  <si>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</si>
  <si>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</si>
  <si>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</si>
  <si>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</si>
  <si>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</si>
  <si>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</si>
  <si>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</si>
  <si>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</si>
  <si>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</si>
  <si>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</si>
  <si>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</si>
  <si>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</si>
  <si>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</si>
  <si>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</si>
  <si>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</si>
  <si>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</si>
  <si>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</si>
  <si>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</si>
  <si>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</si>
  <si>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</si>
  <si>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</si>
  <si>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</si>
  <si>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</si>
  <si>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</si>
  <si>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</si>
  <si>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</si>
  <si>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</si>
  <si>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</si>
  <si>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</si>
  <si>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</si>
  <si>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</si>
  <si>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</si>
  <si>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</si>
  <si>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</si>
  <si>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</si>
  <si>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</si>
  <si>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</si>
  <si>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</si>
  <si>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</si>
  <si>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</si>
  <si>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</si>
  <si>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</si>
  <si>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</si>
  <si>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</si>
  <si>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</si>
  <si>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</si>
  <si>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</si>
  <si>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</si>
  <si>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</si>
  <si>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</si>
  <si>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</si>
  <si>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</si>
  <si>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</si>
  <si>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</si>
  <si>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</si>
  <si>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</si>
  <si>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</si>
  <si>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</si>
  <si>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</si>
  <si>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</si>
  <si>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</si>
  <si>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</si>
  <si>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</si>
  <si>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</si>
  <si>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</si>
  <si>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</si>
  <si>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</si>
  <si>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</si>
  <si>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</si>
  <si>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</si>
  <si>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</si>
  <si>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</si>
  <si>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</si>
  <si>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</si>
  <si>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</si>
  <si>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</si>
  <si>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</si>
  <si>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</si>
  <si>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</si>
  <si>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</si>
  <si>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</si>
  <si>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</si>
  <si>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</si>
  <si>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</si>
  <si>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</si>
  <si>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</si>
  <si>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</si>
  <si>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</si>
  <si>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</si>
  <si>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</si>
  <si>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</si>
  <si>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</si>
  <si>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</si>
  <si>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</si>
  <si>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</si>
  <si>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</si>
  <si>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</si>
  <si>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</si>
  <si>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</si>
  <si>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</si>
  <si>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</si>
  <si>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</si>
  <si>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</si>
  <si>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</si>
  <si>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</si>
  <si>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</si>
  <si>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</si>
  <si>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</si>
  <si>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</si>
  <si>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</si>
  <si>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</si>
  <si>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</si>
  <si>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</si>
  <si>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</si>
  <si>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</si>
  <si>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</si>
  <si>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</si>
  <si>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</si>
  <si>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</si>
  <si>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</si>
  <si>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</si>
  <si>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</si>
  <si>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</si>
  <si>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</si>
  <si>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</si>
  <si>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</si>
  <si>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</si>
  <si>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</si>
  <si>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</si>
  <si>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</si>
  <si>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</si>
  <si>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</si>
  <si>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</si>
  <si>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</si>
  <si>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</si>
  <si>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</si>
  <si>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</si>
  <si>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</si>
  <si>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</si>
  <si>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</si>
  <si>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</si>
  <si>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</si>
  <si>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</si>
  <si>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</si>
  <si>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</si>
  <si>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</si>
  <si>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</si>
  <si>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</si>
  <si>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</si>
  <si>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</si>
  <si>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</si>
  <si>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</si>
  <si>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</si>
  <si>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</si>
  <si>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</si>
  <si>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</si>
  <si>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</si>
  <si>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</si>
  <si>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</si>
  <si>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</si>
  <si>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</si>
  <si>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</si>
  <si>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</si>
  <si>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</si>
  <si>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</si>
  <si>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</si>
  <si>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</si>
  <si>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</si>
  <si>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</si>
  <si>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</si>
  <si>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</si>
  <si>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</si>
  <si>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</si>
  <si>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</si>
  <si>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</si>
  <si>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</si>
  <si>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</si>
  <si>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</si>
  <si>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</si>
  <si>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</si>
  <si>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</si>
  <si>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</si>
  <si>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</si>
  <si>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</si>
  <si>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</si>
  <si>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</si>
  <si>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</si>
  <si>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</si>
  <si>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</si>
  <si>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</si>
  <si>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</si>
  <si>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</si>
  <si>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</si>
  <si>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</si>
  <si>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</si>
  <si>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</si>
  <si>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</si>
  <si>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</si>
  <si>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</si>
  <si>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</si>
  <si>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</si>
  <si>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</si>
  <si>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</si>
  <si>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</si>
  <si>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</si>
  <si>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</si>
  <si>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</si>
  <si>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</si>
  <si>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</si>
  <si>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</si>
  <si>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</si>
  <si>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</si>
  <si>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</si>
  <si>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</si>
  <si>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</si>
  <si>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</si>
  <si>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</si>
  <si>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</si>
  <si>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</si>
  <si>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</si>
  <si>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</si>
  <si>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</si>
  <si>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</si>
  <si>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</si>
  <si>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</si>
  <si>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</si>
  <si>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</si>
  <si>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</si>
  <si>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</si>
  <si>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</si>
  <si>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</si>
  <si>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</si>
  <si>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</si>
  <si>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</si>
  <si>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</si>
  <si>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</si>
  <si>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</si>
  <si>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</si>
  <si>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</si>
  <si>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</si>
  <si>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</si>
  <si>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</si>
  <si>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</si>
  <si>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</si>
  <si>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</si>
  <si>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</si>
  <si>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</si>
  <si>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</si>
  <si>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</si>
  <si>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</si>
  <si>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</si>
  <si>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</si>
  <si>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</si>
  <si>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</si>
  <si>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</si>
  <si>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</si>
  <si>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</si>
  <si>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</si>
  <si>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</si>
  <si>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</si>
  <si>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</si>
  <si>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</si>
  <si>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</si>
  <si>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</si>
  <si>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</si>
  <si>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</si>
  <si>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</si>
  <si>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</si>
  <si>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</si>
  <si>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</si>
  <si>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</si>
  <si>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</si>
  <si>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</si>
  <si>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</si>
  <si>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</si>
  <si>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</si>
  <si>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</si>
  <si>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</si>
  <si>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</si>
  <si>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</si>
  <si>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</si>
  <si>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</si>
  <si>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</si>
  <si>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</si>
  <si>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</si>
  <si>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</si>
  <si>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</si>
  <si>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</si>
  <si>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</si>
  <si>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</si>
  <si>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</si>
  <si>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</si>
  <si>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</si>
  <si>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</si>
  <si>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</si>
  <si>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</si>
  <si>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</si>
  <si>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</si>
  <si>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</si>
  <si>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</si>
  <si>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</si>
  <si>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</si>
  <si>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</si>
  <si>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</si>
  <si>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</si>
  <si>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</si>
  <si>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</si>
  <si>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</si>
  <si>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</si>
  <si>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</si>
  <si>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</si>
  <si>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</si>
  <si>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</si>
  <si>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</si>
  <si>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</si>
  <si>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</si>
  <si>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</si>
  <si>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</si>
  <si>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</si>
  <si>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</si>
  <si>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</si>
  <si>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</si>
  <si>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</si>
  <si>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</si>
  <si>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</si>
  <si>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</si>
  <si>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</si>
  <si>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</si>
  <si>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</si>
  <si>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</si>
  <si>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</si>
  <si>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</si>
  <si>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</si>
  <si>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</si>
  <si>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</si>
  <si>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</si>
  <si>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</si>
  <si>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</si>
  <si>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</si>
  <si>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</si>
  <si>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</si>
  <si>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</si>
  <si>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</si>
  <si>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</si>
  <si>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</si>
  <si>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</si>
  <si>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</si>
  <si>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</si>
  <si>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</si>
  <si>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</si>
  <si>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</si>
  <si>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</si>
  <si>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</si>
  <si>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</si>
  <si>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</si>
  <si>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</si>
  <si>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</si>
  <si>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</si>
  <si>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</si>
  <si>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</si>
  <si>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</si>
  <si>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</si>
  <si>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</si>
  <si>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</si>
  <si>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</si>
  <si>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</si>
  <si>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</si>
  <si>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</si>
  <si>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</si>
  <si>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</si>
  <si>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</si>
  <si>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</si>
  <si>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</si>
  <si>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</si>
  <si>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</si>
  <si>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</si>
  <si>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</si>
  <si>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</si>
  <si>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</si>
  <si>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</si>
  <si>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</si>
  <si>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</si>
  <si>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</si>
  <si>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</si>
  <si>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</si>
  <si>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</si>
  <si>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</si>
  <si>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</si>
  <si>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</si>
  <si>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</si>
  <si>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</si>
  <si>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</si>
  <si>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</si>
  <si>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</si>
  <si>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</si>
  <si>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</si>
  <si>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</si>
  <si>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</si>
  <si>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</si>
  <si>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</si>
  <si>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</si>
  <si>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</si>
  <si>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</si>
  <si>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</si>
  <si>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</si>
  <si>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</si>
  <si>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</si>
  <si>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</si>
  <si>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</si>
  <si>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</si>
  <si>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</si>
  <si>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</si>
  <si>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</si>
  <si>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</si>
  <si>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</si>
  <si>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</si>
  <si>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</si>
  <si>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</si>
  <si>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</si>
  <si>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</si>
  <si>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</si>
  <si>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</si>
  <si>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</si>
  <si>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</si>
  <si>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</si>
  <si>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</si>
  <si>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</si>
  <si>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</si>
  <si>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</si>
  <si>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</si>
  <si>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</si>
  <si>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</si>
  <si>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</si>
  <si>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</si>
  <si>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</si>
  <si>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</si>
  <si>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</si>
  <si>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</si>
  <si>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</si>
  <si>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</si>
  <si>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</si>
  <si>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</si>
  <si>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</si>
  <si>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</si>
  <si>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</si>
  <si>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</si>
  <si>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</si>
  <si>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</si>
  <si>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</si>
  <si>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</si>
  <si>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</si>
  <si>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</si>
  <si>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</si>
  <si>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</si>
  <si>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</si>
  <si>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</si>
  <si>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</si>
  <si>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</si>
  <si>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</si>
  <si>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</si>
  <si>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</si>
  <si>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</si>
  <si>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</si>
  <si>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</si>
  <si>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</si>
  <si>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</si>
  <si>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</si>
  <si>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</si>
  <si>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</si>
  <si>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</si>
  <si>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</si>
  <si>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</si>
  <si>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</si>
  <si>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</si>
  <si>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</si>
  <si>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</si>
  <si>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</si>
  <si>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</si>
  <si>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</si>
  <si>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</si>
  <si>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</si>
  <si>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</si>
  <si>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</si>
  <si>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</si>
  <si>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</si>
  <si>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</si>
  <si>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</si>
  <si>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</si>
  <si>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</si>
  <si>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</si>
  <si>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</si>
  <si>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</si>
  <si>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</si>
  <si>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</si>
  <si>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</si>
  <si>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</si>
  <si>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</si>
  <si>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</si>
  <si>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</si>
  <si>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</si>
  <si>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</si>
  <si>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</si>
  <si>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</si>
  <si>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</si>
  <si>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</si>
  <si>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</si>
  <si>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</si>
  <si>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</si>
  <si>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</si>
  <si>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</si>
  <si>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</si>
  <si>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</si>
  <si>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</si>
  <si>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</si>
  <si>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</si>
  <si>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</si>
  <si>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</si>
  <si>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</si>
  <si>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</si>
  <si>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</si>
  <si>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</si>
  <si>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</si>
  <si>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</si>
  <si>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</si>
  <si>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</si>
  <si>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</si>
  <si>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</si>
  <si>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</si>
  <si>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</si>
  <si>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</si>
  <si>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</si>
  <si>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</si>
  <si>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</si>
  <si>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</si>
  <si>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</si>
  <si>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</si>
  <si>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</si>
  <si>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</si>
  <si>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</si>
  <si>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</si>
  <si>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</si>
  <si>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</si>
  <si>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</si>
  <si>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</si>
  <si>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</si>
  <si>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</si>
  <si>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</si>
  <si>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</si>
  <si>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</si>
  <si>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</si>
  <si>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</si>
  <si>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</si>
  <si>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</si>
  <si>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</si>
  <si>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</si>
  <si>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</si>
  <si>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</si>
  <si>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</si>
  <si>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</si>
  <si>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</si>
  <si>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</si>
  <si>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</si>
  <si>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</si>
  <si>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</si>
  <si>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</si>
  <si>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</si>
  <si>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</si>
  <si>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</si>
  <si>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</si>
  <si>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</si>
  <si>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</si>
  <si>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</si>
  <si>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</si>
  <si>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</si>
  <si>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</si>
  <si>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</si>
  <si>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</si>
  <si>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</si>
  <si>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</si>
  <si>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</si>
  <si>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</si>
  <si>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</si>
  <si>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</si>
  <si>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</si>
  <si>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</si>
  <si>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</si>
  <si>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</si>
  <si>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</si>
  <si>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</si>
  <si>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</si>
  <si>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</si>
  <si>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</si>
  <si>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</si>
  <si>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</si>
  <si>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</si>
  <si>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</si>
  <si>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</si>
  <si>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</si>
  <si>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</si>
  <si>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</si>
  <si>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</si>
  <si>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</si>
  <si>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</si>
  <si>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</si>
  <si>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</si>
  <si>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</si>
  <si>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</si>
  <si>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</si>
  <si>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</si>
  <si>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</si>
  <si>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</si>
  <si>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</si>
  <si>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</si>
  <si>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</si>
  <si>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</si>
  <si>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</si>
  <si>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</si>
  <si>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</si>
  <si>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</si>
  <si>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</si>
  <si>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</si>
  <si>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</si>
  <si>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</si>
  <si>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</si>
  <si>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</si>
  <si>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</si>
  <si>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</si>
  <si>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</si>
  <si>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</si>
  <si>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</si>
  <si>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</si>
  <si>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</si>
  <si>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</si>
  <si>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</si>
  <si>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</si>
  <si>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</si>
  <si>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</si>
  <si>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</si>
  <si>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</si>
  <si>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</si>
  <si>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</si>
  <si>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</si>
  <si>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</si>
  <si>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</si>
  <si>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</si>
  <si>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</si>
  <si>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</si>
  <si>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</si>
  <si>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</si>
  <si>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</si>
  <si>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</si>
  <si>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</si>
  <si>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</si>
  <si>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</si>
  <si>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</si>
  <si>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</si>
  <si>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</si>
  <si>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</si>
  <si>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</si>
  <si>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</si>
  <si>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</si>
  <si>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</si>
  <si>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</si>
  <si>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</si>
  <si>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</si>
  <si>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</si>
  <si>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</si>
  <si>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</si>
  <si>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</si>
  <si>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</si>
  <si>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</si>
  <si>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</si>
  <si>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</si>
  <si>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</si>
  <si>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</si>
  <si>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</si>
  <si>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</si>
  <si>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</si>
  <si>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</si>
  <si>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</si>
  <si>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</si>
  <si>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</si>
  <si>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</si>
  <si>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</si>
  <si>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</si>
  <si>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</si>
  <si>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</si>
  <si>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</si>
  <si>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</si>
  <si>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</si>
  <si>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</si>
  <si>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</si>
  <si>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</si>
  <si>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</si>
  <si>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</si>
  <si>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</si>
  <si>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</si>
  <si>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</si>
  <si>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</si>
  <si>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</si>
  <si>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</si>
  <si>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</si>
  <si>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</si>
  <si>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</si>
  <si>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</si>
  <si>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</si>
  <si>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</si>
  <si>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</si>
  <si>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</si>
  <si>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</si>
  <si>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</si>
  <si>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</si>
  <si>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</si>
  <si>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</si>
  <si>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</si>
  <si>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</si>
  <si>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</si>
  <si>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</si>
  <si>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</si>
  <si>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</si>
  <si>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</si>
  <si>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</si>
  <si>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</si>
  <si>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</si>
  <si>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</si>
  <si>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</si>
  <si>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</si>
  <si>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</si>
  <si>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</si>
  <si>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</si>
  <si>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</si>
  <si>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</si>
  <si>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</si>
  <si>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</si>
  <si>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</si>
  <si>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</si>
  <si>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</si>
  <si>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</si>
  <si>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</si>
  <si>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</si>
  <si>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</si>
  <si>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</si>
  <si>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</si>
  <si>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</si>
  <si>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</si>
  <si>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</si>
  <si>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</si>
  <si>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</si>
  <si>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</si>
  <si>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</si>
  <si>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</si>
  <si>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</si>
  <si>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</si>
  <si>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</si>
  <si>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</si>
  <si>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</si>
  <si>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</si>
  <si>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</si>
  <si>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</si>
  <si>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</si>
  <si>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</si>
  <si>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</si>
  <si>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</si>
  <si>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</si>
  <si>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</si>
  <si>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</si>
  <si>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</si>
  <si>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</si>
  <si>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</si>
  <si>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</si>
  <si>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</si>
  <si>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</si>
  <si>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</si>
  <si>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</si>
  <si>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</si>
  <si>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</si>
  <si>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</si>
  <si>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</si>
  <si>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</si>
  <si>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</si>
  <si>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</si>
  <si>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</si>
  <si>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</si>
  <si>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</si>
  <si>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</si>
  <si>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</si>
  <si>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</si>
  <si>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</si>
  <si>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</si>
  <si>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</si>
  <si>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</si>
  <si>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</si>
  <si>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</si>
  <si>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</si>
  <si>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</si>
  <si>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</si>
  <si>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</si>
  <si>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</si>
  <si>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</si>
  <si>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</si>
  <si>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</si>
  <si>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</si>
  <si>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</si>
  <si>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</si>
  <si>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</si>
  <si>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</si>
  <si>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</si>
  <si>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</si>
  <si>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</si>
  <si>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</si>
  <si>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</si>
  <si>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</si>
  <si>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</si>
  <si>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</si>
  <si>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</si>
  <si>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</si>
  <si>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</si>
  <si>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</si>
  <si>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</si>
  <si>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</si>
  <si>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</si>
  <si>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</si>
  <si>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</si>
  <si>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</si>
  <si>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</si>
  <si>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</si>
  <si>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</si>
  <si>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</si>
  <si>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</si>
  <si>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</si>
  <si>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</si>
  <si>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</si>
  <si>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</si>
  <si>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</si>
  <si>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</si>
  <si>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</si>
  <si>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</si>
  <si>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</si>
  <si>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</si>
  <si>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</si>
  <si>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</si>
  <si>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</si>
  <si>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</si>
  <si>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</si>
  <si>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</si>
  <si>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</si>
  <si>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</si>
  <si>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</si>
  <si>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</si>
  <si>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</si>
  <si>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</si>
  <si>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</si>
  <si>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</si>
  <si>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</si>
  <si>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</si>
  <si>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</si>
  <si>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</si>
  <si>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</si>
  <si>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</si>
  <si>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</si>
  <si>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</si>
  <si>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</si>
  <si>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</si>
  <si>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</si>
  <si>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</si>
  <si>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</si>
  <si>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</si>
  <si>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</si>
  <si>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</si>
  <si>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</si>
  <si>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</si>
  <si>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</si>
  <si>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</si>
  <si>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</si>
  <si>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</si>
  <si>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</si>
  <si>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</si>
  <si>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</si>
  <si>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</si>
  <si>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</si>
  <si>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</si>
  <si>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</si>
  <si>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</si>
  <si>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</si>
  <si>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</si>
  <si>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</si>
  <si>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</si>
  <si>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</si>
  <si>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</si>
  <si>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</si>
  <si>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</si>
  <si>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</si>
  <si>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</si>
  <si>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</si>
  <si>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</si>
  <si>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</si>
  <si>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</si>
  <si>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</si>
  <si>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</si>
  <si>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</si>
  <si>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</si>
  <si>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</si>
  <si>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</si>
  <si>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</si>
  <si>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</si>
  <si>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</si>
  <si>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</si>
  <si>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</si>
  <si>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</si>
  <si>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</si>
  <si>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</si>
  <si>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</si>
  <si>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</si>
  <si>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</si>
  <si>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</si>
  <si>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</si>
  <si>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</si>
  <si>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</si>
  <si>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</si>
  <si>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</si>
  <si>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</si>
  <si>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</si>
  <si>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</si>
  <si>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</si>
  <si>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</si>
  <si>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</si>
  <si>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</si>
  <si>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</si>
  <si>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</si>
  <si>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</si>
  <si>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</si>
  <si>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</si>
  <si>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</si>
  <si>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</si>
  <si>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</si>
  <si>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</si>
  <si>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</si>
  <si>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</si>
  <si>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</si>
  <si>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</si>
  <si>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</si>
  <si>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</si>
  <si>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</si>
  <si>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</si>
  <si>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</si>
  <si>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</si>
  <si>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</si>
  <si>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</si>
  <si>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</si>
  <si>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</si>
  <si>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</si>
  <si>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</si>
  <si>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</si>
  <si>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</si>
  <si>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</si>
  <si>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</si>
  <si>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</si>
  <si>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</si>
  <si>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</si>
  <si>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</si>
  <si>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</si>
  <si>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</si>
  <si>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</si>
  <si>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</si>
  <si>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</si>
  <si>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</si>
  <si>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</si>
  <si>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</si>
  <si>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</si>
  <si>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</si>
  <si>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</si>
  <si>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</si>
  <si>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</si>
  <si>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</si>
  <si>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</si>
  <si>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</si>
  <si>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</si>
  <si>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</si>
  <si>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</si>
  <si>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</si>
  <si>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</si>
  <si>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</si>
  <si>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</si>
  <si>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</si>
  <si>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</si>
  <si>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</si>
  <si>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</si>
  <si>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</si>
  <si>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</si>
  <si>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</si>
  <si>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</si>
  <si>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</si>
  <si>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</si>
  <si>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</si>
  <si>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</si>
  <si>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</si>
  <si>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</si>
  <si>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</si>
  <si>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</si>
  <si>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</si>
  <si>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</si>
  <si>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</si>
  <si>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</si>
  <si>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</si>
  <si>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</si>
  <si>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</si>
  <si>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</si>
  <si>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</si>
  <si>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</si>
  <si>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</si>
  <si>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</si>
  <si>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</si>
  <si>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</si>
  <si>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</si>
  <si>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</si>
  <si>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</si>
  <si>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</si>
  <si>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</si>
  <si>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</si>
  <si>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</si>
  <si>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</si>
  <si>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</si>
  <si>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</si>
  <si>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</si>
  <si>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</si>
  <si>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</si>
  <si>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</si>
  <si>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</si>
  <si>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</si>
  <si>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</si>
  <si>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</si>
  <si>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</si>
  <si>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</si>
  <si>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</si>
  <si>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</si>
  <si>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</si>
  <si>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</si>
  <si>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</si>
  <si>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</si>
  <si>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</si>
  <si>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</si>
  <si>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</si>
  <si>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</si>
  <si>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</si>
  <si>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</si>
  <si>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</si>
  <si>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</si>
  <si>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</si>
  <si>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</si>
  <si>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</si>
  <si>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</si>
  <si>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</si>
  <si>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</si>
  <si>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</si>
  <si>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</si>
  <si>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</si>
  <si>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</si>
  <si>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</si>
  <si>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</si>
  <si>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</si>
  <si>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</si>
  <si>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</si>
  <si>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</si>
  <si>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</si>
  <si>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</si>
  <si>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</si>
  <si>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</si>
  <si>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</si>
  <si>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</si>
  <si>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</si>
  <si>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</si>
  <si>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</si>
  <si>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</si>
  <si>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</si>
  <si>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</si>
  <si>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</si>
  <si>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</si>
  <si>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</si>
  <si>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</si>
  <si>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</si>
  <si>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</si>
  <si>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</si>
  <si>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</si>
  <si>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</si>
  <si>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</si>
  <si>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</si>
  <si>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</si>
  <si>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</si>
  <si>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</si>
  <si>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</si>
  <si>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</si>
  <si>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</si>
  <si>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</si>
  <si>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</si>
  <si>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</si>
  <si>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</si>
  <si>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</si>
  <si>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</si>
  <si>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</si>
  <si>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</si>
  <si>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</si>
  <si>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</si>
  <si>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</si>
  <si>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</si>
  <si>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</si>
  <si>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</si>
  <si>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</si>
  <si>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</si>
  <si>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</si>
  <si>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</si>
  <si>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</si>
  <si>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</si>
  <si>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</si>
  <si>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</si>
  <si>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</si>
  <si>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</si>
  <si>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</si>
  <si>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</si>
  <si>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</si>
  <si>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</si>
  <si>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</si>
  <si>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</si>
  <si>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</si>
  <si>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</si>
  <si>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</si>
  <si>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</si>
  <si>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</si>
  <si>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</si>
  <si>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</si>
  <si>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</si>
  <si>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</si>
  <si>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</si>
  <si>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</si>
  <si>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</si>
  <si>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</si>
  <si>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</si>
  <si>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</si>
  <si>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</si>
  <si>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</si>
  <si>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</si>
  <si>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</si>
  <si>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</si>
  <si>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</si>
  <si>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</si>
  <si>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</si>
  <si>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</si>
  <si>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</si>
  <si>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</si>
  <si>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</si>
  <si>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</si>
  <si>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</si>
  <si>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</si>
  <si>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</si>
  <si>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</si>
  <si>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</si>
  <si>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</si>
  <si>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</si>
  <si>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</si>
  <si>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</si>
  <si>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</si>
  <si>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</si>
  <si>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</si>
  <si>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</si>
  <si>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</si>
  <si>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</si>
  <si>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</si>
  <si>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</si>
  <si>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</si>
  <si>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</si>
  <si>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</si>
  <si>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</si>
  <si>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</si>
  <si>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</si>
  <si>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</si>
  <si>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</si>
  <si>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</si>
  <si>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</si>
  <si>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</si>
  <si>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</si>
  <si>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</si>
  <si>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</si>
  <si>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</si>
  <si>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</si>
  <si>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</si>
  <si>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</si>
  <si>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</si>
  <si>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</si>
  <si>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</si>
  <si>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</si>
  <si>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</si>
  <si>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</si>
  <si>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</si>
  <si>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</si>
  <si>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</si>
  <si>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</si>
  <si>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</si>
  <si>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</si>
  <si>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</si>
  <si>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</si>
  <si>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</si>
  <si>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</si>
  <si>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</si>
  <si>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</si>
  <si>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</si>
  <si>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</si>
  <si>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</si>
  <si>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</si>
  <si>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</si>
  <si>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</si>
  <si>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</si>
  <si>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</si>
  <si>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</si>
  <si>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</si>
  <si>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</si>
  <si>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</si>
  <si>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</si>
  <si>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</si>
  <si>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</si>
  <si>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</si>
  <si>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</si>
  <si>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</si>
  <si>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</si>
  <si>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</si>
  <si>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</si>
  <si>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</si>
  <si>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</si>
  <si>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</si>
  <si>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</si>
  <si>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</si>
  <si>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</si>
  <si>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</si>
  <si>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</si>
  <si>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</si>
  <si>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</si>
  <si>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</si>
  <si>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</si>
  <si>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</si>
  <si>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</si>
  <si>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</si>
  <si>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</si>
  <si>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</si>
  <si>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</si>
  <si>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</si>
  <si>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</si>
  <si>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</si>
  <si>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</si>
  <si>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</si>
  <si>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</si>
  <si>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</si>
  <si>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</si>
  <si>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</si>
  <si>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</si>
  <si>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</si>
  <si>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</si>
  <si>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</si>
  <si>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</si>
  <si>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</si>
  <si>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</si>
  <si>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</si>
  <si>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</si>
  <si>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</si>
  <si>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</si>
  <si>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</si>
  <si>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</si>
  <si>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</si>
  <si>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</si>
  <si>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</si>
  <si>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</si>
  <si>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</si>
  <si>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</si>
  <si>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</si>
  <si>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</si>
  <si>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</si>
  <si>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</si>
  <si>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</si>
  <si>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</si>
  <si>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</si>
  <si>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</si>
  <si>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</si>
  <si>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</si>
  <si>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</si>
  <si>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</si>
  <si>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</si>
  <si>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</si>
  <si>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</si>
  <si>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</si>
  <si>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</si>
  <si>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</si>
  <si>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</si>
  <si>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</si>
  <si>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</si>
  <si>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</si>
  <si>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</si>
  <si>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</si>
  <si>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</si>
  <si>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</si>
  <si>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</si>
  <si>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</si>
  <si>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</si>
  <si>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</si>
  <si>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</si>
  <si>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</si>
  <si>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</si>
  <si>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</si>
  <si>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</si>
  <si>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</si>
  <si>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</si>
  <si>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</si>
  <si>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</si>
  <si>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</si>
  <si>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</si>
  <si>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</si>
  <si>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</si>
  <si>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</si>
  <si>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</si>
  <si>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</si>
  <si>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</si>
  <si>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</si>
  <si>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</si>
  <si>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</si>
  <si>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</si>
  <si>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</si>
  <si>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</si>
  <si>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</si>
  <si>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</si>
  <si>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</si>
  <si>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</si>
  <si>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</si>
  <si>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</si>
  <si>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</si>
  <si>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</si>
  <si>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</si>
  <si>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</si>
  <si>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</si>
  <si>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</si>
  <si>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</si>
  <si>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</si>
  <si>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</si>
  <si>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</si>
  <si>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</si>
  <si>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</si>
  <si>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</si>
  <si>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</si>
  <si>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</si>
  <si>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</si>
  <si>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</si>
  <si>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</si>
  <si>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</si>
  <si>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</si>
  <si>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</si>
  <si>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</si>
  <si>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</si>
  <si>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</si>
  <si>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</si>
  <si>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</si>
  <si>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</si>
  <si>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</si>
  <si>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</si>
  <si>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</si>
  <si>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</si>
  <si>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</si>
  <si>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</si>
  <si>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</si>
  <si>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</si>
  <si>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</si>
  <si>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</si>
  <si>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</si>
  <si>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</si>
  <si>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</si>
  <si>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</si>
  <si>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</si>
  <si>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</si>
  <si>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</si>
  <si>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</si>
  <si>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</si>
  <si>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</si>
  <si>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</si>
  <si>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</si>
  <si>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</si>
  <si>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</si>
  <si>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</si>
  <si>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</si>
  <si>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</si>
  <si>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</si>
  <si>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</si>
  <si>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</si>
  <si>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</si>
  <si>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</si>
  <si>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</si>
  <si>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</si>
  <si>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</si>
  <si>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</si>
  <si>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</si>
  <si>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</si>
  <si>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</si>
  <si>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</si>
  <si>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</si>
  <si>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</si>
  <si>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</si>
  <si>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</si>
  <si>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</si>
  <si>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</si>
  <si>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</si>
  <si>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</si>
  <si>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</si>
  <si>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</si>
  <si>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</si>
  <si>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</si>
  <si>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</si>
  <si>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</si>
  <si>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</si>
  <si>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</si>
  <si>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</si>
  <si>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</si>
  <si>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</si>
  <si>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</si>
  <si>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</si>
  <si>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</si>
  <si>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</si>
  <si>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</si>
  <si>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</si>
  <si>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</si>
  <si>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</si>
  <si>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</si>
  <si>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</si>
  <si>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</si>
  <si>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</si>
  <si>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</si>
  <si>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</si>
  <si>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</si>
  <si>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</si>
  <si>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</si>
  <si>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</si>
  <si>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</si>
  <si>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</si>
  <si>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</si>
  <si>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</si>
  <si>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</si>
  <si>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</si>
  <si>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</si>
  <si>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</si>
  <si>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</si>
  <si>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</si>
  <si>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</si>
  <si>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</si>
  <si>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</si>
  <si>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</si>
  <si>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</si>
  <si>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</si>
  <si>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</si>
  <si>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</si>
  <si>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</si>
  <si>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</si>
  <si>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</si>
  <si>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</si>
  <si>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</si>
  <si>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</si>
  <si>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</si>
  <si>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</si>
  <si>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</si>
  <si>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</si>
  <si>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</si>
  <si>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</si>
  <si>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</si>
  <si>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</si>
  <si>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</si>
  <si>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</si>
  <si>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</si>
  <si>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</si>
  <si>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</si>
  <si>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</si>
  <si>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</si>
  <si>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</si>
  <si>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</si>
  <si>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</si>
  <si>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</si>
  <si>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</si>
  <si>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</si>
  <si>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</si>
  <si>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</si>
  <si>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</si>
  <si>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</si>
  <si>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</si>
  <si>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</si>
  <si>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</si>
  <si>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</si>
  <si>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</si>
  <si>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</si>
  <si>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</si>
  <si>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</si>
  <si>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</si>
  <si>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</si>
  <si>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</si>
  <si>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</si>
  <si>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</si>
  <si>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</si>
  <si>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</si>
  <si>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</si>
  <si>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</si>
  <si>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</si>
  <si>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</si>
  <si>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</si>
  <si>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</si>
  <si>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</si>
  <si>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</si>
  <si>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</si>
  <si>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</si>
  <si>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</si>
  <si>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</si>
  <si>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</si>
  <si>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</si>
  <si>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</si>
  <si>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</si>
  <si>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</si>
  <si>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</si>
  <si>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</si>
  <si>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</si>
  <si>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</si>
  <si>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</si>
  <si>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</si>
  <si>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</si>
  <si>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</si>
  <si>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</si>
  <si>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</si>
  <si>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</si>
  <si>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</si>
  <si>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</si>
  <si>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</si>
  <si>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</si>
  <si>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</si>
  <si>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</si>
  <si>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</si>
  <si>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</si>
  <si>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</si>
  <si>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</si>
  <si>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</si>
  <si>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</si>
  <si>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</si>
  <si>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</si>
  <si>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</si>
  <si>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</si>
  <si>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</si>
  <si>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</si>
  <si>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</si>
  <si>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</si>
  <si>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</si>
  <si>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</si>
  <si>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</si>
  <si>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</si>
  <si>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</si>
  <si>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</si>
  <si>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</si>
  <si>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</si>
  <si>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</si>
  <si>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</si>
  <si>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</si>
  <si>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</si>
  <si>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</si>
  <si>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</si>
  <si>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</si>
  <si>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</si>
  <si>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</si>
  <si>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</si>
  <si>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</si>
  <si>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</si>
  <si>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</si>
  <si>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</si>
  <si>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</si>
  <si>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</si>
  <si>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</si>
  <si>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</si>
  <si>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</si>
  <si>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</si>
  <si>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</si>
  <si>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</si>
  <si>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</si>
  <si>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</si>
  <si>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</si>
  <si>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</si>
  <si>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</si>
  <si>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</si>
  <si>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</si>
  <si>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</si>
  <si>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</si>
  <si>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</si>
  <si>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</si>
  <si>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</si>
  <si>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</si>
  <si>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</si>
  <si>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</si>
  <si>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</si>
  <si>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</si>
  <si>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</si>
  <si>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</si>
  <si>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</si>
  <si>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</si>
  <si>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</si>
  <si>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</si>
  <si>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</si>
  <si>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</si>
  <si>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</si>
  <si>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</si>
  <si>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</si>
  <si>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</si>
  <si>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</si>
  <si>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</si>
  <si>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</si>
  <si>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</si>
  <si>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</si>
  <si>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</si>
  <si>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</si>
  <si>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</si>
  <si>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</si>
  <si>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</si>
  <si>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</si>
  <si>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</si>
  <si>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</si>
  <si>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</si>
  <si>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</si>
  <si>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</si>
  <si>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</si>
  <si>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</si>
  <si>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</si>
  <si>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</si>
  <si>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</si>
  <si>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</si>
  <si>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</si>
  <si>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</si>
  <si>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</si>
  <si>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</si>
  <si>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</si>
  <si>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</si>
  <si>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</si>
  <si>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</si>
  <si>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</si>
  <si>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</si>
  <si>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</si>
  <si>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</si>
  <si>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</si>
  <si>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</si>
  <si>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</si>
  <si>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</si>
  <si>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</si>
  <si>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</si>
  <si>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</si>
  <si>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</si>
  <si>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</si>
  <si>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</si>
  <si>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</si>
  <si>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</si>
  <si>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</si>
  <si>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</si>
  <si>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</si>
  <si>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</si>
  <si>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</si>
  <si>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</si>
  <si>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</si>
  <si>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</si>
  <si>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</si>
  <si>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</si>
  <si>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</si>
  <si>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</si>
  <si>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</si>
  <si>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</si>
  <si>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</si>
  <si>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</si>
  <si>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</si>
  <si>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</si>
  <si>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</si>
  <si>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</si>
  <si>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</si>
  <si>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</si>
  <si>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</si>
  <si>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</si>
  <si>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</si>
  <si>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</si>
  <si>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</si>
  <si>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</si>
  <si>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</si>
  <si>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</si>
  <si>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</si>
  <si>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</si>
  <si>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</si>
  <si>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</si>
  <si>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</si>
  <si>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</si>
  <si>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</si>
  <si>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</si>
  <si>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</si>
  <si>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</si>
  <si>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</si>
  <si>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</si>
  <si>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</si>
  <si>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</si>
  <si>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</si>
  <si>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</si>
  <si>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</si>
  <si>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</si>
  <si>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</si>
  <si>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</si>
  <si>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</si>
  <si>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</si>
  <si>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</si>
  <si>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</si>
  <si>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</si>
  <si>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</si>
  <si>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</si>
  <si>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</si>
  <si>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</si>
  <si>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</si>
  <si>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</si>
  <si>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</si>
  <si>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</si>
  <si>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</si>
  <si>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</si>
  <si>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</si>
  <si>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</si>
  <si>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</si>
  <si>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</si>
  <si>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</si>
  <si>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</si>
  <si>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</si>
  <si>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</si>
  <si>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</si>
  <si>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</si>
  <si>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</si>
  <si>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</si>
  <si>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</si>
  <si>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</si>
  <si>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</si>
  <si>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</si>
  <si>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</si>
  <si>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</si>
  <si>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</si>
  <si>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</si>
  <si>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</si>
  <si>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</si>
  <si>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</si>
  <si>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</si>
  <si>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</si>
  <si>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</si>
  <si>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</si>
  <si>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</si>
  <si>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</si>
  <si>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</si>
  <si>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</si>
  <si>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</si>
  <si>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</si>
  <si>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</si>
  <si>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</si>
  <si>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</si>
  <si>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</si>
  <si>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</si>
  <si>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</si>
  <si>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</si>
  <si>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</si>
  <si>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</si>
  <si>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</si>
  <si>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</si>
  <si>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</si>
  <si>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</si>
  <si>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</si>
  <si>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</si>
  <si>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</si>
  <si>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</si>
  <si>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</si>
  <si>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</si>
  <si>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</si>
  <si>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</si>
  <si>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</si>
  <si>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</si>
  <si>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</si>
  <si>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</si>
  <si>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</si>
  <si>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</si>
  <si>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</si>
  <si>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</si>
  <si>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</si>
  <si>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</si>
  <si>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</si>
  <si>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</si>
  <si>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</si>
  <si>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</si>
  <si>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</si>
  <si>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</si>
  <si>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</si>
  <si>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</si>
  <si>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</si>
  <si>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</si>
  <si>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</si>
  <si>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</si>
  <si>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</si>
  <si>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</si>
  <si>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</si>
  <si>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</si>
  <si>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</si>
  <si>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</si>
  <si>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</si>
  <si>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</si>
  <si>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</si>
  <si>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</si>
  <si>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</si>
  <si>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</si>
  <si>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</si>
  <si>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</si>
  <si>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</si>
  <si>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</si>
  <si>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</si>
  <si>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</si>
  <si>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</si>
  <si>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</si>
  <si>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</si>
  <si>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</si>
  <si>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</si>
  <si>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</si>
  <si>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</si>
  <si>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</si>
  <si>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</si>
  <si>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</si>
  <si>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</si>
  <si>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</si>
  <si>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</si>
  <si>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</si>
  <si>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</si>
  <si>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</si>
  <si>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</si>
  <si>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</si>
  <si>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</si>
  <si>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</si>
  <si>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</si>
  <si>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</si>
  <si>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</si>
  <si>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</si>
  <si>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</si>
  <si>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</si>
  <si>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</si>
  <si>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</si>
  <si>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</si>
  <si>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</si>
  <si>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</si>
  <si>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</si>
  <si>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</si>
  <si>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</si>
  <si>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</si>
  <si>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</si>
  <si>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</si>
  <si>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</si>
  <si>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</si>
  <si>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</si>
  <si>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</si>
  <si>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</si>
  <si>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</si>
  <si>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</si>
  <si>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</si>
  <si>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</si>
  <si>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</si>
  <si>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</si>
  <si>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</si>
  <si>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</si>
  <si>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</si>
  <si>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</si>
  <si>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</si>
  <si>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</si>
  <si>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</si>
  <si>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</si>
  <si>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</si>
  <si>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</si>
  <si>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</si>
  <si>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</si>
  <si>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</si>
  <si>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</si>
  <si>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</si>
  <si>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</si>
  <si>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</si>
  <si>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</si>
  <si>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</si>
  <si>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</si>
  <si>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</si>
  <si>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</si>
  <si>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</si>
  <si>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</si>
  <si>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</si>
  <si>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</si>
  <si>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</si>
  <si>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</si>
  <si>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</si>
  <si>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</si>
  <si>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</si>
  <si>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</si>
  <si>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</si>
  <si>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</si>
  <si>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</si>
  <si>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</si>
  <si>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</si>
  <si>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</si>
  <si>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</si>
  <si>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</si>
  <si>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</si>
  <si>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</si>
  <si>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</si>
  <si>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</si>
  <si>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</si>
  <si>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</si>
  <si>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</si>
  <si>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</si>
  <si>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</si>
  <si>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</si>
  <si>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</si>
  <si>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</si>
  <si>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</si>
  <si>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</si>
  <si>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</si>
  <si>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</si>
  <si>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</si>
  <si>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</si>
  <si>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</si>
  <si>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</si>
  <si>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</si>
  <si>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</si>
  <si>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</si>
  <si>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</si>
  <si>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</si>
  <si>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</si>
  <si>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</si>
  <si>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</si>
  <si>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</si>
  <si>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</si>
  <si>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</si>
  <si>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</si>
  <si>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</si>
  <si>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</si>
  <si>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</si>
  <si>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</si>
  <si>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</si>
  <si>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</si>
  <si>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</si>
  <si>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</si>
  <si>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</si>
  <si>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</si>
  <si>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</si>
  <si>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</si>
  <si>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</si>
  <si>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</si>
  <si>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</si>
  <si>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</si>
  <si>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</si>
  <si>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</si>
  <si>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</si>
  <si>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</si>
  <si>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</si>
  <si>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</si>
  <si>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</si>
  <si>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</si>
  <si>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</si>
  <si>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</si>
  <si>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</si>
  <si>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</si>
  <si>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</si>
  <si>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</si>
  <si>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</si>
  <si>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</si>
  <si>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</si>
  <si>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</si>
  <si>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</si>
  <si>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</si>
  <si>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</si>
  <si>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</si>
  <si>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</si>
  <si>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</si>
  <si>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</si>
  <si>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</si>
  <si>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</si>
  <si>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</si>
  <si>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</si>
  <si>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</si>
  <si>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</si>
  <si>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</si>
  <si>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</si>
  <si>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</si>
  <si>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</si>
  <si>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</si>
  <si>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</si>
  <si>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</si>
  <si>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</si>
  <si>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</si>
  <si>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</si>
  <si>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</si>
  <si>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</si>
  <si>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</si>
  <si>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</si>
  <si>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</si>
  <si>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</si>
  <si>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</si>
  <si>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</si>
  <si>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</si>
  <si>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</si>
  <si>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</si>
  <si>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</si>
  <si>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</si>
  <si>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</si>
  <si>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</si>
  <si>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</si>
  <si>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</si>
  <si>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</si>
  <si>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</si>
  <si>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</si>
  <si>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</si>
  <si>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</si>
  <si>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</si>
  <si>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</si>
  <si>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</si>
  <si>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</si>
  <si>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</si>
  <si>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</si>
  <si>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</si>
  <si>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</si>
  <si>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</si>
  <si>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</si>
  <si>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</si>
  <si>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</si>
  <si>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</si>
  <si>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</si>
  <si>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</si>
  <si>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</si>
  <si>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</si>
  <si>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</si>
  <si>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</si>
  <si>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</si>
  <si>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</si>
  <si>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</si>
  <si>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</si>
  <si>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</si>
  <si>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</si>
  <si>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</si>
  <si>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</si>
  <si>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</si>
  <si>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</si>
  <si>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</si>
  <si>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</si>
  <si>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</si>
  <si>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</si>
  <si>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</si>
  <si>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</si>
  <si>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</si>
  <si>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</si>
  <si>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</si>
  <si>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</si>
  <si>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</si>
  <si>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</si>
  <si>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</si>
  <si>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</si>
  <si>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</si>
  <si>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</si>
  <si>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</si>
  <si>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</si>
  <si>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</si>
  <si>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</si>
  <si>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</si>
  <si>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</si>
  <si>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</si>
  <si>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</si>
  <si>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</si>
  <si>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</si>
  <si>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</si>
  <si>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</si>
  <si>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</si>
  <si>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</si>
  <si>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</si>
  <si>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</si>
  <si>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</si>
  <si>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</si>
  <si>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</si>
  <si>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</si>
  <si>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</si>
  <si>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</si>
  <si>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</si>
  <si>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</si>
  <si>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</si>
  <si>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</si>
  <si>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</si>
  <si>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</si>
  <si>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</si>
  <si>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</si>
  <si>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</si>
  <si>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</si>
  <si>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</si>
  <si>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</si>
  <si>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</si>
  <si>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</si>
  <si>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</si>
  <si>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</si>
  <si>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</si>
  <si>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</si>
  <si>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</si>
  <si>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</si>
  <si>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</si>
  <si>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</si>
  <si>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</si>
  <si>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</si>
  <si>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</si>
  <si>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</si>
  <si>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</si>
  <si>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</si>
  <si>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</si>
  <si>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</si>
  <si>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</si>
  <si>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</si>
  <si>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</si>
  <si>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</si>
  <si>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</si>
  <si>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</si>
  <si>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</si>
  <si>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</si>
  <si>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</si>
  <si>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</si>
  <si>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</si>
  <si>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</si>
  <si>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</si>
  <si>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</si>
  <si>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</si>
  <si>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</si>
  <si>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</si>
  <si>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</si>
  <si>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</si>
  <si>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</si>
  <si>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</si>
  <si>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</si>
  <si>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</si>
  <si>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</si>
  <si>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</si>
  <si>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</si>
  <si>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</si>
  <si>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</si>
  <si>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</si>
  <si>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</si>
  <si>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</si>
  <si>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</si>
  <si>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</si>
  <si>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</si>
  <si>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</si>
  <si>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</si>
  <si>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</si>
  <si>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</si>
  <si>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</si>
  <si>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</si>
  <si>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</si>
  <si>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</si>
  <si>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</si>
  <si>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</si>
  <si>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</si>
  <si>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</si>
  <si>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</si>
  <si>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</si>
  <si>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</si>
  <si>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</si>
  <si>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</si>
  <si>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</si>
  <si>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</si>
  <si>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</si>
  <si>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</si>
  <si>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</si>
  <si>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</si>
  <si>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</si>
  <si>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</si>
  <si>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</si>
  <si>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</si>
  <si>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</si>
  <si>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</si>
  <si>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</si>
  <si>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</si>
  <si>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</si>
  <si>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</si>
  <si>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</si>
  <si>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</si>
  <si>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</si>
  <si>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</si>
  <si>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</si>
  <si>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</si>
  <si>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</si>
  <si>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</si>
  <si>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</si>
  <si>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</si>
  <si>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</si>
  <si>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</si>
  <si>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</si>
  <si>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</si>
  <si>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</si>
  <si>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</si>
  <si>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</si>
  <si>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</si>
  <si>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</si>
  <si>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</si>
  <si>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</si>
  <si>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</si>
  <si>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</si>
  <si>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</si>
  <si>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</si>
  <si>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</si>
  <si>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</si>
  <si>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</si>
  <si>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</si>
  <si>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</si>
  <si>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</si>
  <si>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</si>
  <si>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</si>
  <si>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</si>
  <si>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</si>
  <si>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</si>
  <si>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</si>
  <si>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</si>
  <si>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</si>
  <si>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</si>
  <si>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</si>
  <si>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</si>
  <si>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</si>
  <si>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</si>
  <si>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</si>
  <si>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</si>
  <si>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</si>
  <si>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</si>
  <si>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</si>
  <si>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</si>
  <si>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</si>
  <si>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</si>
  <si>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</si>
  <si>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</si>
  <si>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</si>
  <si>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</si>
  <si>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</si>
  <si>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</si>
  <si>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</si>
  <si>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</si>
  <si>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</si>
  <si>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</si>
  <si>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</si>
  <si>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</si>
  <si>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</si>
  <si>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</si>
  <si>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</si>
  <si>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</si>
  <si>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</si>
  <si>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</si>
  <si>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</si>
  <si>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</si>
  <si>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</si>
  <si>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</si>
  <si>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</si>
  <si>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</si>
  <si>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</si>
  <si>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</si>
  <si>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</si>
  <si>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</si>
  <si>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</si>
  <si>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</si>
  <si>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</si>
  <si>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</si>
  <si>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</si>
  <si>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</si>
  <si>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</si>
  <si>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</si>
  <si>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</si>
  <si>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</si>
  <si>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</si>
  <si>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</si>
  <si>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</si>
  <si>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</si>
  <si>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</si>
  <si>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</si>
  <si>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</si>
  <si>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</si>
  <si>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</si>
  <si>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</si>
  <si>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</si>
  <si>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</si>
  <si>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</si>
  <si>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</si>
  <si>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</si>
  <si>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</si>
  <si>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</si>
  <si>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</si>
  <si>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</si>
  <si>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</si>
  <si>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</si>
  <si>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</si>
  <si>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</si>
  <si>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</si>
  <si>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</si>
  <si>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</si>
  <si>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</si>
  <si>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</si>
  <si>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</si>
  <si>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</si>
  <si>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</si>
  <si>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</si>
  <si>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</si>
  <si>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</si>
  <si>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</si>
  <si>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</si>
  <si>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</si>
  <si>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</si>
  <si>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</si>
  <si>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</si>
  <si>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</si>
  <si>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</si>
  <si>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</si>
  <si>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</si>
  <si>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</si>
  <si>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</si>
  <si>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</si>
  <si>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</si>
  <si>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</si>
  <si>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</si>
  <si>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</si>
  <si>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</si>
  <si>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</si>
  <si>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</si>
  <si>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</si>
  <si>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</si>
  <si>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</si>
  <si>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</si>
  <si>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</si>
  <si>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</si>
  <si>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</si>
  <si>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</si>
  <si>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</si>
  <si>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</si>
  <si>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</si>
  <si>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</si>
  <si>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</si>
  <si>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</si>
  <si>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</si>
  <si>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</si>
  <si>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</si>
  <si>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</si>
  <si>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</si>
  <si>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</si>
  <si>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</si>
  <si>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</si>
  <si>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</si>
  <si>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</si>
  <si>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</si>
  <si>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</si>
  <si>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</si>
  <si>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</si>
  <si>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</si>
  <si>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</si>
  <si>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</si>
  <si>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</si>
  <si>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</si>
  <si>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</si>
  <si>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</si>
  <si>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</si>
  <si>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</si>
  <si>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</si>
  <si>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</si>
  <si>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</si>
  <si>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</si>
  <si>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</si>
  <si>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</si>
  <si>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</si>
  <si>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</si>
  <si>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</si>
  <si>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</si>
  <si>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</si>
  <si>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</si>
  <si>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</si>
  <si>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</si>
  <si>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</si>
  <si>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</si>
  <si>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</si>
  <si>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</si>
  <si>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</si>
  <si>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</si>
  <si>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</si>
  <si>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</si>
  <si>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</si>
  <si>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</si>
  <si>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</si>
  <si>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</si>
  <si>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</si>
  <si>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</si>
  <si>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</si>
  <si>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</si>
  <si>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</si>
  <si>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</si>
  <si>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</si>
  <si>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</si>
  <si>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</si>
  <si>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</si>
  <si>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</si>
  <si>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</si>
  <si>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</si>
  <si>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</si>
  <si>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</si>
  <si>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</si>
  <si>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</si>
  <si>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</si>
  <si>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</si>
  <si>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</si>
  <si>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</si>
  <si>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</si>
  <si>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</si>
  <si>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</si>
  <si>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</si>
  <si>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</si>
  <si>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</si>
  <si>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</si>
  <si>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</si>
  <si>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</si>
  <si>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</si>
  <si>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</si>
  <si>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</si>
  <si>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</si>
  <si>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</si>
  <si>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</si>
  <si>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</si>
  <si>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</si>
  <si>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</si>
  <si>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</si>
  <si>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</si>
  <si>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</si>
  <si>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</si>
  <si>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</si>
  <si>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</si>
  <si>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</si>
  <si>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</si>
  <si>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</si>
  <si>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</si>
  <si>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</si>
  <si>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</si>
  <si>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</si>
  <si>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</si>
  <si>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</si>
  <si>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</si>
  <si>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</si>
  <si>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</si>
  <si>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</si>
  <si>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</si>
  <si>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</si>
  <si>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</si>
  <si>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</si>
  <si>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</si>
  <si>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</si>
  <si>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</si>
  <si>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</si>
  <si>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</si>
  <si>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</si>
  <si>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</si>
  <si>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</si>
  <si>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</si>
  <si>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</si>
  <si>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</si>
  <si>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</si>
  <si>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</si>
  <si>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</si>
  <si>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</si>
  <si>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</si>
  <si>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</si>
  <si>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</si>
  <si>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</si>
  <si>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</si>
  <si>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</si>
  <si>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</si>
  <si>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</si>
  <si>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</si>
  <si>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</si>
  <si>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</si>
  <si>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</si>
  <si>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</si>
  <si>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</si>
  <si>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</si>
  <si>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</si>
  <si>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</si>
  <si>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</si>
  <si>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</si>
  <si>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</si>
  <si>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</si>
  <si>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</si>
  <si>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</si>
  <si>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</si>
  <si>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</si>
  <si>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</si>
  <si>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</si>
  <si>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</si>
  <si>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</si>
  <si>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</si>
  <si>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</si>
  <si>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</si>
  <si>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</si>
  <si>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</si>
  <si>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</si>
  <si>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</si>
  <si>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</si>
  <si>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</si>
  <si>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</si>
  <si>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</si>
  <si>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</si>
  <si>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</si>
  <si>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</si>
  <si>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</si>
  <si>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</si>
  <si>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</si>
  <si>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</si>
  <si>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</si>
  <si>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</si>
  <si>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</si>
  <si>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</si>
  <si>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</si>
  <si>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</si>
  <si>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</si>
  <si>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</si>
  <si>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</si>
  <si>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</si>
  <si>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</si>
  <si>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</si>
  <si>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</si>
  <si>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</si>
  <si>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</si>
  <si>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</si>
  <si>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</si>
  <si>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</si>
  <si>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</si>
  <si>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</si>
  <si>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</si>
  <si>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</si>
  <si>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</si>
  <si>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</si>
  <si>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</si>
  <si>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</si>
  <si>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</si>
  <si>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</si>
  <si>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</si>
  <si>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</si>
  <si>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</si>
  <si>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</si>
  <si>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</si>
  <si>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</si>
  <si>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</si>
  <si>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</si>
  <si>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</si>
  <si>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</si>
  <si>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</si>
  <si>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</si>
  <si>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</si>
  <si>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</si>
  <si>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</si>
  <si>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</si>
  <si>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</si>
  <si>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</si>
  <si>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</si>
  <si>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</si>
  <si>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</si>
  <si>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</si>
  <si>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</si>
  <si>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</si>
  <si>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</si>
  <si>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</si>
  <si>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</si>
  <si>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</si>
  <si>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</si>
  <si>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</si>
  <si>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</si>
  <si>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</si>
  <si>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</si>
  <si>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</si>
  <si>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</si>
  <si>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</si>
  <si>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</si>
  <si>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</si>
  <si>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</si>
  <si>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</si>
  <si>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</si>
  <si>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</si>
  <si>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</si>
  <si>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</si>
  <si>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</si>
  <si>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</si>
  <si>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</si>
  <si>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</si>
  <si>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</si>
  <si>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</si>
  <si>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</si>
  <si>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</si>
  <si>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</si>
  <si>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</si>
  <si>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</si>
  <si>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</si>
  <si>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</si>
  <si>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</si>
  <si>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</si>
  <si>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</si>
  <si>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</si>
  <si>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</si>
  <si>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</si>
  <si>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</si>
  <si>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</si>
  <si>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</si>
  <si>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</si>
  <si>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</si>
  <si>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</si>
  <si>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</si>
  <si>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</si>
  <si>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</si>
  <si>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</si>
  <si>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</si>
  <si>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</si>
  <si>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</si>
  <si>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</si>
  <si>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</si>
  <si>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</si>
  <si>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</si>
  <si>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</si>
  <si>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</si>
  <si>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</si>
  <si>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</si>
  <si>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</si>
  <si>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</si>
  <si>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</si>
  <si>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</si>
  <si>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</si>
  <si>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</si>
  <si>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</si>
  <si>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</si>
  <si>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</si>
  <si>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</si>
  <si>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</si>
  <si>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</si>
  <si>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</si>
  <si>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</si>
  <si>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</si>
  <si>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</si>
  <si>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</si>
  <si>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</si>
  <si>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</si>
  <si>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</si>
  <si>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</si>
  <si>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</si>
  <si>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</si>
  <si>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</si>
  <si>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</si>
  <si>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</si>
  <si>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</si>
  <si>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</si>
  <si>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</si>
  <si>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</si>
  <si>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</si>
  <si>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</si>
  <si>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</si>
  <si>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</si>
  <si>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</si>
  <si>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</si>
  <si>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</si>
  <si>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</si>
  <si>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</si>
  <si>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</si>
  <si>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</si>
  <si>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</si>
  <si>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</si>
  <si>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</si>
  <si>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</si>
  <si>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</si>
  <si>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</si>
  <si>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</si>
  <si>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</si>
  <si>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</si>
  <si>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</si>
  <si>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</si>
  <si>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</si>
  <si>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</si>
  <si>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</si>
  <si>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</si>
  <si>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</si>
  <si>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</si>
  <si>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</si>
  <si>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</si>
  <si>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</si>
  <si>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</si>
  <si>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</si>
  <si>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</si>
  <si>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</si>
  <si>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</si>
  <si>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</si>
  <si>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</si>
  <si>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</si>
  <si>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</si>
  <si>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</si>
  <si>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</si>
  <si>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</si>
  <si>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</si>
  <si>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</si>
  <si>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</si>
  <si>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</si>
  <si>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</si>
  <si>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</si>
  <si>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</si>
  <si>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</si>
  <si>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</si>
  <si>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</si>
  <si>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</si>
  <si>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</si>
  <si>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</si>
  <si>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</si>
  <si>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</si>
  <si>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</si>
  <si>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</si>
  <si>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</si>
  <si>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</si>
  <si>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</si>
  <si>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</si>
  <si>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</si>
  <si>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</si>
  <si>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</si>
  <si>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</si>
  <si>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</si>
  <si>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</si>
  <si>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</si>
  <si>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</si>
  <si>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</si>
  <si>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</si>
  <si>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</si>
  <si>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</si>
  <si>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</si>
  <si>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</si>
  <si>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</si>
  <si>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</si>
  <si>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</si>
  <si>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</si>
  <si>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</si>
  <si>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</si>
  <si>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</si>
  <si>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</si>
  <si>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</si>
  <si>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</si>
  <si>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</si>
  <si>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</si>
  <si>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</si>
  <si>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</si>
  <si>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</si>
  <si>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</si>
  <si>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</si>
  <si>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</si>
  <si>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</si>
  <si>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</si>
  <si>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</si>
  <si>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</si>
  <si>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</si>
  <si>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</si>
  <si>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</si>
  <si>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</si>
  <si>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</si>
  <si>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</si>
  <si>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</si>
  <si>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</si>
  <si>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</si>
  <si>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</si>
  <si>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</si>
  <si>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</si>
  <si>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</si>
  <si>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</si>
  <si>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</si>
  <si>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</si>
  <si>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</si>
  <si>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</si>
  <si>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</si>
  <si>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</si>
  <si>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</si>
  <si>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</si>
  <si>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</si>
  <si>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</si>
  <si>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</si>
  <si>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</si>
  <si>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</si>
  <si>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</si>
  <si>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</si>
  <si>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</si>
  <si>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</si>
  <si>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</si>
  <si>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</si>
  <si>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</si>
  <si>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</si>
  <si>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</si>
  <si>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</si>
  <si>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</si>
  <si>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</si>
  <si>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</si>
  <si>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</si>
  <si>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</si>
  <si>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</si>
  <si>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</si>
  <si>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</si>
  <si>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</si>
  <si>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</si>
  <si>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</si>
  <si>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</si>
  <si>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</si>
  <si>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</si>
  <si>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</si>
  <si>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</si>
  <si>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</si>
  <si>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</si>
  <si>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</si>
  <si>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</si>
  <si>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</si>
  <si>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</si>
  <si>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</si>
  <si>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</si>
  <si>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</si>
  <si>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</si>
  <si>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</si>
  <si>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</si>
  <si>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</si>
  <si>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</si>
  <si>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</si>
  <si>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</si>
  <si>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</si>
  <si>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</si>
  <si>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</si>
  <si>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</si>
  <si>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</si>
  <si>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</si>
  <si>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</si>
  <si>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</si>
  <si>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</si>
  <si>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</si>
  <si>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</si>
  <si>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</si>
  <si>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</si>
  <si>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</si>
  <si>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</si>
  <si>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</si>
  <si>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</si>
  <si>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</si>
  <si>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</si>
  <si>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</si>
  <si>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</si>
  <si>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</si>
  <si>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</si>
  <si>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</si>
  <si>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</si>
  <si>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</si>
  <si>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</si>
  <si>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</si>
  <si>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</si>
  <si>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</si>
  <si>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</si>
  <si>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</si>
  <si>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</si>
  <si>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</si>
  <si>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</si>
  <si>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</si>
  <si>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</si>
  <si>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</si>
  <si>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</si>
  <si>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</si>
  <si>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</si>
  <si>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</si>
  <si>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</si>
  <si>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</si>
  <si>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</si>
  <si>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</si>
  <si>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</si>
  <si>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</si>
  <si>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</si>
  <si>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</si>
  <si>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</si>
  <si>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</si>
  <si>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</si>
  <si>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</si>
  <si>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</si>
  <si>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</si>
  <si>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</si>
  <si>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</si>
  <si>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</si>
  <si>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</si>
  <si>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</si>
  <si>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</si>
  <si>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</si>
  <si>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</si>
  <si>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</si>
  <si>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</si>
  <si>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</si>
  <si>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</si>
  <si>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</si>
  <si>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</si>
  <si>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</si>
  <si>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</si>
  <si>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</si>
  <si>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</si>
  <si>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</si>
  <si>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</si>
  <si>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</si>
  <si>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</si>
  <si>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</si>
  <si>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</si>
  <si>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</si>
  <si>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</si>
  <si>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</si>
  <si>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</si>
  <si>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</si>
  <si>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</si>
  <si>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</si>
  <si>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</si>
  <si>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</si>
  <si>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</si>
  <si>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</si>
  <si>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</si>
  <si>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</si>
  <si>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</si>
  <si>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</si>
  <si>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</si>
  <si>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</si>
  <si>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</si>
  <si>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</si>
  <si>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</si>
  <si>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</si>
  <si>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</si>
  <si>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</si>
  <si>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</si>
  <si>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</si>
  <si>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</si>
  <si>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</si>
  <si>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</si>
  <si>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</si>
  <si>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</si>
  <si>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</si>
  <si>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</si>
  <si>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</si>
  <si>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</si>
  <si>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</si>
  <si>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</si>
  <si>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</si>
  <si>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</si>
  <si>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</si>
  <si>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</si>
  <si>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</si>
  <si>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</si>
  <si>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</si>
  <si>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</si>
  <si>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</si>
  <si>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</si>
  <si>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</si>
  <si>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</si>
  <si>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</si>
  <si>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</si>
  <si>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</si>
  <si>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</si>
  <si>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</si>
  <si>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</si>
  <si>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</si>
  <si>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</si>
  <si>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</si>
  <si>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</si>
  <si>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</si>
  <si>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</si>
  <si>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</si>
  <si>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</si>
  <si>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</si>
  <si>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</si>
  <si>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</si>
  <si>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</si>
  <si>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</si>
  <si>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</si>
  <si>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</si>
  <si>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</si>
  <si>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</si>
  <si>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</si>
  <si>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</si>
  <si>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</si>
  <si>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</si>
  <si>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</si>
  <si>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</si>
  <si>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</si>
  <si>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</si>
  <si>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</si>
  <si>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</si>
  <si>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</si>
  <si>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</si>
  <si>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</si>
  <si>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</si>
  <si>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</si>
  <si>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</si>
  <si>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</si>
  <si>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</si>
  <si>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</si>
  <si>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</si>
  <si>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</si>
  <si>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</si>
  <si>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</si>
  <si>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</si>
  <si>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</si>
  <si>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</si>
  <si>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</si>
  <si>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</si>
  <si>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</si>
  <si>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</si>
  <si>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</si>
  <si>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</si>
  <si>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</si>
  <si>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</si>
  <si>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</si>
  <si>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</si>
  <si>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</si>
  <si>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</si>
  <si>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</si>
  <si>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</si>
  <si>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</si>
  <si>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</si>
  <si>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</si>
  <si>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</si>
  <si>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</si>
  <si>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</si>
  <si>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</si>
  <si>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</si>
  <si>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</si>
  <si>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</si>
  <si>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</si>
  <si>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</si>
  <si>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</si>
  <si>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</si>
  <si>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</si>
  <si>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</si>
  <si>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</si>
  <si>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</si>
  <si>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</si>
  <si>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</si>
  <si>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</si>
  <si>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</si>
  <si>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</si>
  <si>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</si>
  <si>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</si>
  <si>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</si>
  <si>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</si>
  <si>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</si>
  <si>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</si>
  <si>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</si>
  <si>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</si>
  <si>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</si>
  <si>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</si>
  <si>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</si>
  <si>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</si>
  <si>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</si>
  <si>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</si>
  <si>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</si>
  <si>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</si>
  <si>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</si>
  <si>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</si>
  <si>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</si>
  <si>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</si>
  <si>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</si>
  <si>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</si>
  <si>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</si>
  <si>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</si>
  <si>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</si>
  <si>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</si>
  <si>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</si>
  <si>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</si>
  <si>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</si>
  <si>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</si>
  <si>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</si>
  <si>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</si>
  <si>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</si>
  <si>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</si>
  <si>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</si>
  <si>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</si>
  <si>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</si>
  <si>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</si>
  <si>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</si>
  <si>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</si>
  <si>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</si>
  <si>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</si>
  <si>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</si>
  <si>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</si>
  <si>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</si>
  <si>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</si>
  <si>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</si>
  <si>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</si>
  <si>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</si>
  <si>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</si>
  <si>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</si>
  <si>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</si>
  <si>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</si>
  <si>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</si>
  <si>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</si>
  <si>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</si>
  <si>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</si>
  <si>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</si>
  <si>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</si>
  <si>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</si>
  <si>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</si>
  <si>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</si>
  <si>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</si>
  <si>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</si>
  <si>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</si>
  <si>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</si>
  <si>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</si>
  <si>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</si>
  <si>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</si>
  <si>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</si>
  <si>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</si>
  <si>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</si>
  <si>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</si>
  <si>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</si>
  <si>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</si>
  <si>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</si>
  <si>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</si>
  <si>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</si>
  <si>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</si>
  <si>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</si>
  <si>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</si>
  <si>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</si>
  <si>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</si>
  <si>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</si>
  <si>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</si>
  <si>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</si>
  <si>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</si>
  <si>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</si>
  <si>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</si>
  <si>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</si>
  <si>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</si>
  <si>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</si>
  <si>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</si>
  <si>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</si>
  <si>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</si>
  <si>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</si>
  <si>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</si>
  <si>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</si>
  <si>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</si>
  <si>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</si>
  <si>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</si>
  <si>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</si>
  <si>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</si>
  <si>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</si>
  <si>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</si>
  <si>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</si>
  <si>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</si>
  <si>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</si>
  <si>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</si>
  <si>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</si>
  <si>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</si>
  <si>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</si>
  <si>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</si>
  <si>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</si>
  <si>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</si>
  <si>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</si>
  <si>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</si>
  <si>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</si>
  <si>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</si>
  <si>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</si>
  <si>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</si>
  <si>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</si>
  <si>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</si>
  <si>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</si>
  <si>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</si>
  <si>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</si>
  <si>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</si>
  <si>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</si>
  <si>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</si>
  <si>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</si>
  <si>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</si>
  <si>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</si>
  <si>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</si>
  <si>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</si>
  <si>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</si>
  <si>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</si>
  <si>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</si>
  <si>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</si>
  <si>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</si>
  <si>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</si>
  <si>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</si>
  <si>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</si>
  <si>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</si>
  <si>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</si>
  <si>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</si>
  <si>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</si>
  <si>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</si>
  <si>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</si>
  <si>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</si>
  <si>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</si>
  <si>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</si>
  <si>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</si>
  <si>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</si>
  <si>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</si>
  <si>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</si>
  <si>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</si>
  <si>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</si>
  <si>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</si>
  <si>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</si>
  <si>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</si>
  <si>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</si>
  <si>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</si>
  <si>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</si>
  <si>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</si>
  <si>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</si>
  <si>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</si>
  <si>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</si>
  <si>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</si>
  <si>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</si>
  <si>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</si>
  <si>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</si>
  <si>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</si>
  <si>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</si>
  <si>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</si>
  <si>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</si>
  <si>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</si>
  <si>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</si>
  <si>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</si>
  <si>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</si>
  <si>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</si>
  <si>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</si>
  <si>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</si>
  <si>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</si>
  <si>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</si>
  <si>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</si>
  <si>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</si>
  <si>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</si>
  <si>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</si>
  <si>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</si>
  <si>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</si>
  <si>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</si>
  <si>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</si>
  <si>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</si>
  <si>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</si>
  <si>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</si>
  <si>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</si>
  <si>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</si>
  <si>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</si>
  <si>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</si>
  <si>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</si>
  <si>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</si>
  <si>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</si>
  <si>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</si>
  <si>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</si>
  <si>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</si>
  <si>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</si>
  <si>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</si>
  <si>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</si>
  <si>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</si>
  <si>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</si>
  <si>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</si>
  <si>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</si>
  <si>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</si>
  <si>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</si>
  <si>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</si>
  <si>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</si>
  <si>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</si>
  <si>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</si>
  <si>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</si>
  <si>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</si>
  <si>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</si>
  <si>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</si>
  <si>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</si>
  <si>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</si>
  <si>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</si>
  <si>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</si>
  <si>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</si>
  <si>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</si>
  <si>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</si>
  <si>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</si>
  <si>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</si>
  <si>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</si>
  <si>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</si>
  <si>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</si>
  <si>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</si>
  <si>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</si>
  <si>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</si>
  <si>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</si>
  <si>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</si>
  <si>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</si>
  <si>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</si>
  <si>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</si>
  <si>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</si>
  <si>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</si>
  <si>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</si>
  <si>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</si>
  <si>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</si>
  <si>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</si>
  <si>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</si>
  <si>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</si>
  <si>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</si>
  <si>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</si>
  <si>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</si>
  <si>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</si>
  <si>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</si>
  <si>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</si>
  <si>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</si>
  <si>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</si>
  <si>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</si>
  <si>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</si>
  <si>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</si>
  <si>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</si>
  <si>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</si>
  <si>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</si>
  <si>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</si>
  <si>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</si>
  <si>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</si>
  <si>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</si>
  <si>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</si>
  <si>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</si>
  <si>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</si>
  <si>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</si>
  <si>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</si>
  <si>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</si>
  <si>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</si>
  <si>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</si>
  <si>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</si>
  <si>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</si>
  <si>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</si>
  <si>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</si>
  <si>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</si>
  <si>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</si>
  <si>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</si>
  <si>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</si>
  <si>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</si>
  <si>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</si>
  <si>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</si>
  <si>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</si>
  <si>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</si>
  <si>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</si>
  <si>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</si>
  <si>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</si>
  <si>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</si>
  <si>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</si>
  <si>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</si>
  <si>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</si>
  <si>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</si>
  <si>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</si>
  <si>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</si>
  <si>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</si>
  <si>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</si>
  <si>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</si>
  <si>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</si>
  <si>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</si>
  <si>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</si>
  <si>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</si>
  <si>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</si>
  <si>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</si>
  <si>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</si>
  <si>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</si>
  <si>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</si>
  <si>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</si>
  <si>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</si>
  <si>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</si>
  <si>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</si>
  <si>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</si>
  <si>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</si>
  <si>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</si>
  <si>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</si>
  <si>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</si>
  <si>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</si>
  <si>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</si>
  <si>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</si>
  <si>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</si>
  <si>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</si>
  <si>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</si>
  <si>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</si>
  <si>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</si>
  <si>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</si>
  <si>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</si>
  <si>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</si>
  <si>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</si>
  <si>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</si>
  <si>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</si>
  <si>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</si>
  <si>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</si>
  <si>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</si>
  <si>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</si>
  <si>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</si>
  <si>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</si>
  <si>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</si>
  <si>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</si>
  <si>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</si>
  <si>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</si>
  <si>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</si>
  <si>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</si>
  <si>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</si>
  <si>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</si>
  <si>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</si>
  <si>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</si>
  <si>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</si>
  <si>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</si>
  <si>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</si>
  <si>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</si>
  <si>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</si>
  <si>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</si>
  <si>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</si>
  <si>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</si>
  <si>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</si>
  <si>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</si>
  <si>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</si>
  <si>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</si>
  <si>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</si>
  <si>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</si>
  <si>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</si>
  <si>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</si>
  <si>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</si>
  <si>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</si>
  <si>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</si>
  <si>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</si>
  <si>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</si>
  <si>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</si>
  <si>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</si>
  <si>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</si>
  <si>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</si>
  <si>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</si>
  <si>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</si>
  <si>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</si>
  <si>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</si>
  <si>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</si>
  <si>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</si>
  <si>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</si>
  <si>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</si>
  <si>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</si>
  <si>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</si>
  <si>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</si>
  <si>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</si>
  <si>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</si>
  <si>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</si>
  <si>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</si>
  <si>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</si>
  <si>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</si>
  <si>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</si>
  <si>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</si>
  <si>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</si>
  <si>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</si>
  <si>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</si>
  <si>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</si>
  <si>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</si>
  <si>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</si>
  <si>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</si>
  <si>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</si>
  <si>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</si>
  <si>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</si>
  <si>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</si>
  <si>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</si>
  <si>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</si>
  <si>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</si>
  <si>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</si>
  <si>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</si>
  <si>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</si>
  <si>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</si>
  <si>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</si>
  <si>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</si>
  <si>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</si>
  <si>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</si>
  <si>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</si>
  <si>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</si>
  <si>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</si>
  <si>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</si>
  <si>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</si>
  <si>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</si>
  <si>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</si>
  <si>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</si>
  <si>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</si>
  <si>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</si>
  <si>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</si>
  <si>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</si>
  <si>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</si>
  <si>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</si>
  <si>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</si>
  <si>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</si>
  <si>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</si>
  <si>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</si>
  <si>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</si>
  <si>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</si>
  <si>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</si>
  <si>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</si>
  <si>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</si>
  <si>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</si>
  <si>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</si>
  <si>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</si>
  <si>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</si>
  <si>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</si>
  <si>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</si>
  <si>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</si>
  <si>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</si>
  <si>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</si>
  <si>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</si>
  <si>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</si>
  <si>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</si>
  <si>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</si>
  <si>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</si>
  <si>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</si>
  <si>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</si>
  <si>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</si>
  <si>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</si>
  <si>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</si>
  <si>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</si>
  <si>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</si>
  <si>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</si>
  <si>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</si>
  <si>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</si>
  <si>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</si>
  <si>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</si>
  <si>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</si>
  <si>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</si>
  <si>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</si>
  <si>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</si>
  <si>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</si>
  <si>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</si>
  <si>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</si>
  <si>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</si>
  <si>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</si>
  <si>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</si>
  <si>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</si>
  <si>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</si>
  <si>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</si>
  <si>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</si>
  <si>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</si>
  <si>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</si>
  <si>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</si>
  <si>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</si>
  <si>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</si>
  <si>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</si>
  <si>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</si>
  <si>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</si>
  <si>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</si>
  <si>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</si>
  <si>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</si>
  <si>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</si>
  <si>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</si>
  <si>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</si>
  <si>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</si>
  <si>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</si>
  <si>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</si>
  <si>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</si>
  <si>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</si>
  <si>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</si>
  <si>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</si>
  <si>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</si>
  <si>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</si>
  <si>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</si>
  <si>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</si>
  <si>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</si>
  <si>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</si>
  <si>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</si>
  <si>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</si>
  <si>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</si>
  <si>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</si>
  <si>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</si>
  <si>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</si>
  <si>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</si>
  <si>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</si>
  <si>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</si>
  <si>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</si>
  <si>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</si>
  <si>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</si>
  <si>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</si>
  <si>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</si>
  <si>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</si>
  <si>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</si>
  <si>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</si>
  <si>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</si>
  <si>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</si>
  <si>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</si>
  <si>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</si>
  <si>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</si>
  <si>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</si>
  <si>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</si>
  <si>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</si>
  <si>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</si>
  <si>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</si>
  <si>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</si>
  <si>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</si>
  <si>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</si>
  <si>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</si>
  <si>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</si>
  <si>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</si>
  <si>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</si>
  <si>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</si>
  <si>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</si>
  <si>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</si>
  <si>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</si>
  <si>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</si>
  <si>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</si>
  <si>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</si>
  <si>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</si>
  <si>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</si>
  <si>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</si>
  <si>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</si>
  <si>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</si>
  <si>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</si>
  <si>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</si>
  <si>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</si>
  <si>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</si>
  <si>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</si>
  <si>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</si>
  <si>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</si>
  <si>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</si>
  <si>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</si>
  <si>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</si>
  <si>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</si>
  <si>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</si>
  <si>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</si>
  <si>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</si>
  <si>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</si>
  <si>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</si>
  <si>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</si>
  <si>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</si>
  <si>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</si>
  <si>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</si>
  <si>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</si>
  <si>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</si>
  <si>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</si>
  <si>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</si>
  <si>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</si>
  <si>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</si>
  <si>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</si>
  <si>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</si>
  <si>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</si>
  <si>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</si>
  <si>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</si>
  <si>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</si>
  <si>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</si>
  <si>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</si>
  <si>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</si>
  <si>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</si>
  <si>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</si>
  <si>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</si>
  <si>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</si>
  <si>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</si>
  <si>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</si>
  <si>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</si>
  <si>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</si>
  <si>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</si>
  <si>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</si>
  <si>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</si>
  <si>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</si>
  <si>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</si>
  <si>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</si>
  <si>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</si>
  <si>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</si>
  <si>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</si>
  <si>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</si>
  <si>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</si>
  <si>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</si>
  <si>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</si>
  <si>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</si>
  <si>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</si>
  <si>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</si>
  <si>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</si>
  <si>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</si>
  <si>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</si>
  <si>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</si>
  <si>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</si>
  <si>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</si>
  <si>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</si>
  <si>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</si>
  <si>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</si>
  <si>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</si>
  <si>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</si>
  <si>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</si>
  <si>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</si>
  <si>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</si>
  <si>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</si>
  <si>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</si>
  <si>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</si>
  <si>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</si>
  <si>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</si>
  <si>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</si>
  <si>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</si>
  <si>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</si>
  <si>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</si>
  <si>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</si>
  <si>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</si>
  <si>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</si>
  <si>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</si>
  <si>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</si>
  <si>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</si>
  <si>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</si>
  <si>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</si>
  <si>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</si>
  <si>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</si>
  <si>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</si>
  <si>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</si>
  <si>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</si>
  <si>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</si>
  <si>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</si>
  <si>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</si>
  <si>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</si>
  <si>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</si>
  <si>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</si>
  <si>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</si>
  <si>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</si>
  <si>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</si>
  <si>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</si>
  <si>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</si>
  <si>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</si>
  <si>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</si>
  <si>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</si>
  <si>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</si>
  <si>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</si>
  <si>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</si>
  <si>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</si>
  <si>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</si>
  <si>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</si>
  <si>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</si>
  <si>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</si>
  <si>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</si>
  <si>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</si>
  <si>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</si>
  <si>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</si>
  <si>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</si>
  <si>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</si>
  <si>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</si>
  <si>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</si>
  <si>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</si>
  <si>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</si>
  <si>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</si>
  <si>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</si>
  <si>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</si>
  <si>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</si>
  <si>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</si>
  <si>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</si>
  <si>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</si>
  <si>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</si>
  <si>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</si>
  <si>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</si>
  <si>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</si>
  <si>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</si>
  <si>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</si>
  <si>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</si>
  <si>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</si>
  <si>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</si>
  <si>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</si>
  <si>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</si>
  <si>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</si>
  <si>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</si>
  <si>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</si>
  <si>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</si>
  <si>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</si>
  <si>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</si>
  <si>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</si>
  <si>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</si>
  <si>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</si>
  <si>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</si>
  <si>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</si>
  <si>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</si>
  <si>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</si>
  <si>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</si>
  <si>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</si>
  <si>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</si>
  <si>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</si>
  <si>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</si>
  <si>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</si>
  <si>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</si>
  <si>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</si>
  <si>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</si>
  <si>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</si>
  <si>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</si>
  <si>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</si>
  <si>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</si>
  <si>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</si>
  <si>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</si>
  <si>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</si>
  <si>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</si>
  <si>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</si>
  <si>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</si>
  <si>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</si>
  <si>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</si>
  <si>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</si>
  <si>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</si>
  <si>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</si>
  <si>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</si>
  <si>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</si>
  <si>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</si>
  <si>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</si>
  <si>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</si>
  <si>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</si>
  <si>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</si>
  <si>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</si>
  <si>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</si>
  <si>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</si>
  <si>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</si>
  <si>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</si>
  <si>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</si>
  <si>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</si>
  <si>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</si>
  <si>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</si>
  <si>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</si>
  <si>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</si>
  <si>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</si>
  <si>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</si>
  <si>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</si>
  <si>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</si>
  <si>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</si>
  <si>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</si>
  <si>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</si>
  <si>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</si>
  <si>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</si>
  <si>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</si>
  <si>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</si>
  <si>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</si>
  <si>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</si>
  <si>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</si>
  <si>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</si>
  <si>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</si>
  <si>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</si>
  <si>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</si>
  <si>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</si>
  <si>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</si>
  <si>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</si>
  <si>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</si>
  <si>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</si>
  <si>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</si>
  <si>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</si>
  <si>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</si>
  <si>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</si>
  <si>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</si>
  <si>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</si>
  <si>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</si>
  <si>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</si>
  <si>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</si>
  <si>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</si>
  <si>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</si>
  <si>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</si>
  <si>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</si>
  <si>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</si>
  <si>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</si>
  <si>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</si>
  <si>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</si>
  <si>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</si>
  <si>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</si>
  <si>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</si>
  <si>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</si>
  <si>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</si>
  <si>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</si>
  <si>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</si>
  <si>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</si>
  <si>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</si>
  <si>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</si>
  <si>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</si>
  <si>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</si>
  <si>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</si>
  <si>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</si>
  <si>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</si>
  <si>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</si>
  <si>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</si>
  <si>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</si>
  <si>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</si>
  <si>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</si>
  <si>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</si>
  <si>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</si>
  <si>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</si>
  <si>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</si>
  <si>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</si>
  <si>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</si>
  <si>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</si>
  <si>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</si>
  <si>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</si>
  <si>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</si>
  <si>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</si>
  <si>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</si>
  <si>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</si>
  <si>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</si>
  <si>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</si>
  <si>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</si>
  <si>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</si>
  <si>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</si>
  <si>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</si>
  <si>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</si>
  <si>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</si>
  <si>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</si>
  <si>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</si>
  <si>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</si>
  <si>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</si>
  <si>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</si>
  <si>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</si>
  <si>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</si>
  <si>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</si>
  <si>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</si>
  <si>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</si>
  <si>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</si>
  <si>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</si>
  <si>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</si>
  <si>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</si>
  <si>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</si>
  <si>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</si>
  <si>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</si>
  <si>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</si>
  <si>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</si>
  <si>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</si>
  <si>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</si>
  <si>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</si>
  <si>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</si>
  <si>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</si>
  <si>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</si>
  <si>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</si>
  <si>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</si>
  <si>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</si>
  <si>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</si>
  <si>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</si>
  <si>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</si>
  <si>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</si>
  <si>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</si>
  <si>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</si>
  <si>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</si>
  <si>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</si>
  <si>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</si>
  <si>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</si>
  <si>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</si>
  <si>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</si>
  <si>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</si>
  <si>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</si>
  <si>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</si>
  <si>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</si>
  <si>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</si>
  <si>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</si>
  <si>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</si>
  <si>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</si>
  <si>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</si>
  <si>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</si>
  <si>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</si>
  <si>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</si>
  <si>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</si>
  <si>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</si>
  <si>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</si>
  <si>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</si>
  <si>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</si>
  <si>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</si>
  <si>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</si>
  <si>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</si>
  <si>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</si>
  <si>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</si>
  <si>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</si>
  <si>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</si>
  <si>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</si>
  <si>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</si>
  <si>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</si>
  <si>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</si>
  <si>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</si>
  <si>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</si>
  <si>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</si>
  <si>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</si>
  <si>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</si>
  <si>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</si>
  <si>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</si>
  <si>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</si>
  <si>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</si>
  <si>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</si>
  <si>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</si>
  <si>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</si>
  <si>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</si>
  <si>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</si>
  <si>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</si>
  <si>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</si>
  <si>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</si>
  <si>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</si>
  <si>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</si>
  <si>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</si>
  <si>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</si>
  <si>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</si>
  <si>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</si>
  <si>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</si>
  <si>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</si>
  <si>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</si>
  <si>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</si>
  <si>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</si>
  <si>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</si>
  <si>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</si>
  <si>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</si>
  <si>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</si>
  <si>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</si>
  <si>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</si>
  <si>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</si>
  <si>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</si>
  <si>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</si>
  <si>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</si>
  <si>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</si>
  <si>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</si>
  <si>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</si>
  <si>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</si>
  <si>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</si>
  <si>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</si>
  <si>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</si>
  <si>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</si>
  <si>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</si>
  <si>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</si>
  <si>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</si>
  <si>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</si>
  <si>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</si>
  <si>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</si>
  <si>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</si>
  <si>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</si>
  <si>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</si>
  <si>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</si>
  <si>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</si>
  <si>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</si>
  <si>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</si>
  <si>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</si>
  <si>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</si>
  <si>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</si>
  <si>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</si>
  <si>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</si>
  <si>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</si>
  <si>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</si>
  <si>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</si>
  <si>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</si>
  <si>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</si>
  <si>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</si>
  <si>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</si>
  <si>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</si>
  <si>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</si>
  <si>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</si>
  <si>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</si>
  <si>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</si>
  <si>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</si>
  <si>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</si>
  <si>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</si>
  <si>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</si>
  <si>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</si>
  <si>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</si>
  <si>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</si>
  <si>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</si>
  <si>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</si>
  <si>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</si>
  <si>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</si>
  <si>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</si>
  <si>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</si>
  <si>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</si>
  <si>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</si>
  <si>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</si>
  <si>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</si>
  <si>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</si>
  <si>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</si>
  <si>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</si>
  <si>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</si>
  <si>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</si>
  <si>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</si>
  <si>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</si>
  <si>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</si>
  <si>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</si>
  <si>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</si>
  <si>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</si>
  <si>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</si>
  <si>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</si>
  <si>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</si>
  <si>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</si>
  <si>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</si>
  <si>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</si>
  <si>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</si>
  <si>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</si>
  <si>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</si>
  <si>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</si>
  <si>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</si>
  <si>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</si>
  <si>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</si>
  <si>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</si>
  <si>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</si>
  <si>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</si>
  <si>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</si>
  <si>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</si>
  <si>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</si>
  <si>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</si>
  <si>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</si>
  <si>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</si>
  <si>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</si>
  <si>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</si>
  <si>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</si>
  <si>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</si>
  <si>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</si>
  <si>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</si>
  <si>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</si>
  <si>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</si>
  <si>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</si>
  <si>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</si>
  <si>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</si>
  <si>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</si>
  <si>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</si>
  <si>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</si>
  <si>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</si>
  <si>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</si>
  <si>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</si>
  <si>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</si>
  <si>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</si>
  <si>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</si>
  <si>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</si>
  <si>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</si>
  <si>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</si>
  <si>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</si>
  <si>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</si>
  <si>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</si>
  <si>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</si>
  <si>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</si>
  <si>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</si>
  <si>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</si>
  <si>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</si>
  <si>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</si>
  <si>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</si>
  <si>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</si>
  <si>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</si>
  <si>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</si>
  <si>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</si>
  <si>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</si>
  <si>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</si>
  <si>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</si>
  <si>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</si>
  <si>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</si>
  <si>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</si>
  <si>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</si>
  <si>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</si>
  <si>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</si>
  <si>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</si>
  <si>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</si>
  <si>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</si>
  <si>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</si>
  <si>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</si>
  <si>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</si>
  <si>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</si>
  <si>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</si>
  <si>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</si>
  <si>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</si>
  <si>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</si>
  <si>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</si>
  <si>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</si>
  <si>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</si>
  <si>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</si>
  <si>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</si>
  <si>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</si>
  <si>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</si>
  <si>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</si>
  <si>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</si>
  <si>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</si>
  <si>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</si>
  <si>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</si>
  <si>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</si>
  <si>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</si>
  <si>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</si>
  <si>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</si>
  <si>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</si>
  <si>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</si>
  <si>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</si>
  <si>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</si>
  <si>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</si>
  <si>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</si>
  <si>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</si>
  <si>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</si>
  <si>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</si>
  <si>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</si>
  <si>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</si>
  <si>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</si>
  <si>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</si>
  <si>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</si>
  <si>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</si>
  <si>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</si>
  <si>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</si>
  <si>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</si>
  <si>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</si>
  <si>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</si>
  <si>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</si>
  <si>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</si>
  <si>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</si>
  <si>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</si>
  <si>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</si>
  <si>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</si>
  <si>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</si>
  <si>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</si>
  <si>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</si>
  <si>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</si>
  <si>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</si>
  <si>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</si>
  <si>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</si>
  <si>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</si>
  <si>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</si>
  <si>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</si>
  <si>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</si>
  <si>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</si>
  <si>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</si>
  <si>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</si>
  <si>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</si>
  <si>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</si>
  <si>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</si>
  <si>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</si>
  <si>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</si>
  <si>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</si>
  <si>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</si>
  <si>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</si>
  <si>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</si>
  <si>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</si>
  <si>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</si>
  <si>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</si>
  <si>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</si>
  <si>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</si>
  <si>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</si>
  <si>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</si>
  <si>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</si>
  <si>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</si>
  <si>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</si>
  <si>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</si>
  <si>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</si>
  <si>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</si>
  <si>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</si>
  <si>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</si>
  <si>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</si>
  <si>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</si>
  <si>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</si>
  <si>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</si>
  <si>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</si>
  <si>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</si>
  <si>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</si>
  <si>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</si>
  <si>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</si>
  <si>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</si>
  <si>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</si>
  <si>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</si>
  <si>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</si>
  <si>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</si>
  <si>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</si>
  <si>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</si>
  <si>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</si>
  <si>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</si>
  <si>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</si>
  <si>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</si>
  <si>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</si>
  <si>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</si>
  <si>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</si>
  <si>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</si>
  <si>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</si>
  <si>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</si>
  <si>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</si>
  <si>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</si>
  <si>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</si>
  <si>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</si>
  <si>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</si>
  <si>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</si>
  <si>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</si>
  <si>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</si>
  <si>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</si>
  <si>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</si>
  <si>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</si>
  <si>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</si>
  <si>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</si>
  <si>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</si>
  <si>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</si>
  <si>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</si>
  <si>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</si>
  <si>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</si>
  <si>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</si>
  <si>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</si>
  <si>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</si>
  <si>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</si>
  <si>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</si>
  <si>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</si>
  <si>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</si>
  <si>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</si>
  <si>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</si>
  <si>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</si>
  <si>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</si>
  <si>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</si>
  <si>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</si>
  <si>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</si>
  <si>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</si>
  <si>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</si>
  <si>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</si>
  <si>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</si>
  <si>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</si>
  <si>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</si>
  <si>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</si>
  <si>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</si>
  <si>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</si>
  <si>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</si>
  <si>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</si>
  <si>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</si>
  <si>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</si>
  <si>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</si>
  <si>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</si>
  <si>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</si>
  <si>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</si>
  <si>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</si>
  <si>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</si>
  <si>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</si>
  <si>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</si>
  <si>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</si>
  <si>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</si>
  <si>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</si>
  <si>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</si>
  <si>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</si>
  <si>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</si>
  <si>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</si>
  <si>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</si>
  <si>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</si>
  <si>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</si>
  <si>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</si>
  <si>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</si>
  <si>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</si>
  <si>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</si>
  <si>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</si>
  <si>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</si>
  <si>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</si>
  <si>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</si>
  <si>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</si>
  <si>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</si>
  <si>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</si>
  <si>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</si>
  <si>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</si>
  <si>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</si>
  <si>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</si>
  <si>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</si>
  <si>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</si>
  <si>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</si>
  <si>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</si>
  <si>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</si>
  <si>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</si>
  <si>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</si>
  <si>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</si>
  <si>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</si>
  <si>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</si>
  <si>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</si>
  <si>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</si>
  <si>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</si>
  <si>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</si>
  <si>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</si>
  <si>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</si>
  <si>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</si>
  <si>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</si>
  <si>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</si>
  <si>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</si>
  <si>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</si>
  <si>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</si>
  <si>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</si>
  <si>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</si>
  <si>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</si>
  <si>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</si>
  <si>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</si>
  <si>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</si>
  <si>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</si>
  <si>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</si>
  <si>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</si>
  <si>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</si>
  <si>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</si>
  <si>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</si>
  <si>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</si>
  <si>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</si>
  <si>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</si>
  <si>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</si>
  <si>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</si>
  <si>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</si>
  <si>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</si>
  <si>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</si>
  <si>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</si>
  <si>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</si>
  <si>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</si>
  <si>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</si>
  <si>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</si>
  <si>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</si>
  <si>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</si>
  <si>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</si>
  <si>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</si>
  <si>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</si>
  <si>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</si>
  <si>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</si>
  <si>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</si>
  <si>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</si>
  <si>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</si>
  <si>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</si>
  <si>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</si>
  <si>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</si>
  <si>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</si>
  <si>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</si>
  <si>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</si>
  <si>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</si>
  <si>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</si>
  <si>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</si>
  <si>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</si>
  <si>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</si>
  <si>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</si>
  <si>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</si>
  <si>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</si>
  <si>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</si>
  <si>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</si>
  <si>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</si>
  <si>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</si>
  <si>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</si>
  <si>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</si>
  <si>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</si>
  <si>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</si>
  <si>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</si>
  <si>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</si>
  <si>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</si>
  <si>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</si>
  <si>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</si>
  <si>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</si>
  <si>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</si>
  <si>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</si>
  <si>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</si>
  <si>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</si>
  <si>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</si>
  <si>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</si>
  <si>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</si>
  <si>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</si>
  <si>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</si>
  <si>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</si>
  <si>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</si>
  <si>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</si>
  <si>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</si>
  <si>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</si>
  <si>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</si>
  <si>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</si>
  <si>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</si>
  <si>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</si>
  <si>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</si>
  <si>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</si>
  <si>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</si>
  <si>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</si>
  <si>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</si>
  <si>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</si>
  <si>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</si>
  <si>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</si>
  <si>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</si>
  <si>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</si>
  <si>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</si>
  <si>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</si>
  <si>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</si>
  <si>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</si>
  <si>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</si>
  <si>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</si>
  <si>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</si>
  <si>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</si>
  <si>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</si>
  <si>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</si>
  <si>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</si>
  <si>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</si>
  <si>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</si>
  <si>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</si>
  <si>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</si>
  <si>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</si>
  <si>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</si>
  <si>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</si>
  <si>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</si>
  <si>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</si>
  <si>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</si>
  <si>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</si>
  <si>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</si>
  <si>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</si>
  <si>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</si>
  <si>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</si>
  <si>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</si>
  <si>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</si>
  <si>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</si>
  <si>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</si>
  <si>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</si>
  <si>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</si>
  <si>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</si>
  <si>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</si>
  <si>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</si>
  <si>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</si>
  <si>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</si>
  <si>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</si>
  <si>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</si>
  <si>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</si>
  <si>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</si>
  <si>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</si>
  <si>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</si>
  <si>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</si>
  <si>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</si>
  <si>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</si>
  <si>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</si>
  <si>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</si>
  <si>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</si>
  <si>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</si>
  <si>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</si>
  <si>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</si>
  <si>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</si>
  <si>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</si>
  <si>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</si>
  <si>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</si>
  <si>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</si>
  <si>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</si>
  <si>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</si>
  <si>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</si>
  <si>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</si>
  <si>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</si>
  <si>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</si>
  <si>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</si>
  <si>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</si>
  <si>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</si>
  <si>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</si>
  <si>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</si>
  <si>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</si>
  <si>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</si>
  <si>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</si>
  <si>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</si>
  <si>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</si>
  <si>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</si>
  <si>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</si>
  <si>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</si>
  <si>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</si>
  <si>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</si>
  <si>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</si>
  <si>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</si>
  <si>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</si>
  <si>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</si>
  <si>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</si>
  <si>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</si>
  <si>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</si>
  <si>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</si>
  <si>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</si>
  <si>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</si>
  <si>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</si>
  <si>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</si>
  <si>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</si>
  <si>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</si>
  <si>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</si>
  <si>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</si>
  <si>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</si>
  <si>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</si>
  <si>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</si>
  <si>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</si>
  <si>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</si>
  <si>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</si>
  <si>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</si>
  <si>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</si>
  <si>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</si>
  <si>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</si>
  <si>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</si>
  <si>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</si>
  <si>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</si>
  <si>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</si>
  <si>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</si>
  <si>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</si>
  <si>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</si>
  <si>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</si>
  <si>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</si>
  <si>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</si>
  <si>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</si>
  <si>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</si>
  <si>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</si>
  <si>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</si>
  <si>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</si>
  <si>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</si>
  <si>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</si>
  <si>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</si>
  <si>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</si>
  <si>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</si>
  <si>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</si>
  <si>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</si>
  <si>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</si>
  <si>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</si>
  <si>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</si>
  <si>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</si>
  <si>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</si>
  <si>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</si>
  <si>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</si>
  <si>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</si>
  <si>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</si>
  <si>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</si>
  <si>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</si>
  <si>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</si>
  <si>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</si>
  <si>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</si>
  <si>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</si>
  <si>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</si>
  <si>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</si>
  <si>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</si>
  <si>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</si>
  <si>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</si>
  <si>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</si>
  <si>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</si>
  <si>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</si>
  <si>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</si>
  <si>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</si>
  <si>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</si>
  <si>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</si>
  <si>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</si>
  <si>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</si>
  <si>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</si>
  <si>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</si>
  <si>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</si>
  <si>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</si>
  <si>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</si>
  <si>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</si>
  <si>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</si>
  <si>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</si>
  <si>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</si>
  <si>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</si>
  <si>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</si>
  <si>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</si>
  <si>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</si>
  <si>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</si>
  <si>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</si>
  <si>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</si>
  <si>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</si>
  <si>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</si>
  <si>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</si>
  <si>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</si>
  <si>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</si>
  <si>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</si>
  <si>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</si>
  <si>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</si>
  <si>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</si>
  <si>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</si>
  <si>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</si>
  <si>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</si>
  <si>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</si>
  <si>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</si>
  <si>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</si>
  <si>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</si>
  <si>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</si>
  <si>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</si>
  <si>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</si>
  <si>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</si>
  <si>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</si>
  <si>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</si>
  <si>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</si>
  <si>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</si>
  <si>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</si>
  <si>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</si>
  <si>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</si>
  <si>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</si>
  <si>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</si>
  <si>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</si>
  <si>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</si>
  <si>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</si>
  <si>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</si>
  <si>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</si>
  <si>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</si>
  <si>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</si>
  <si>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</si>
  <si>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</si>
  <si>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</si>
  <si>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</si>
  <si>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</si>
  <si>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</si>
  <si>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</si>
  <si>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</si>
  <si>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</si>
  <si>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</si>
  <si>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</si>
  <si>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</si>
  <si>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</si>
  <si>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</si>
  <si>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</si>
  <si>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</si>
  <si>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</si>
  <si>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</si>
  <si>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</si>
  <si>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</si>
  <si>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</si>
  <si>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</si>
  <si>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</si>
  <si>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</si>
  <si>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</si>
  <si>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</si>
  <si>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</si>
  <si>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</si>
  <si>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</si>
  <si>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</si>
  <si>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</si>
  <si>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</si>
  <si>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</si>
  <si>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</si>
  <si>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</si>
  <si>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</si>
  <si>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</si>
  <si>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</si>
  <si>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</si>
  <si>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</si>
  <si>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</si>
  <si>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</si>
  <si>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</si>
  <si>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</si>
  <si>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</si>
  <si>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</si>
  <si>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</si>
  <si>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</si>
  <si>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</si>
  <si>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</si>
  <si>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</si>
  <si>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</si>
  <si>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</si>
  <si>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</si>
  <si>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</si>
  <si>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</si>
  <si>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</si>
  <si>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</si>
  <si>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</si>
  <si>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</si>
  <si>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</si>
  <si>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</si>
  <si>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</si>
  <si>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</si>
  <si>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</si>
  <si>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</si>
  <si>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</si>
  <si>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</si>
  <si>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</si>
  <si>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</si>
  <si>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</si>
  <si>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</si>
  <si>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</si>
  <si>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</si>
  <si>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</si>
  <si>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</si>
  <si>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</si>
  <si>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</si>
  <si>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</si>
  <si>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</si>
  <si>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</si>
  <si>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</si>
  <si>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</si>
  <si>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</si>
  <si>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</si>
  <si>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</si>
  <si>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</si>
  <si>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</si>
  <si>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</si>
  <si>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</si>
  <si>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</si>
  <si>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</si>
  <si>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</si>
  <si>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</si>
  <si>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</si>
  <si>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</si>
  <si>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</si>
  <si>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</si>
  <si>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</si>
  <si>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</si>
  <si>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</si>
  <si>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</si>
  <si>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</si>
  <si>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</si>
  <si>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</si>
  <si>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</si>
  <si>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</si>
  <si>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</si>
  <si>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</si>
  <si>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</si>
  <si>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</si>
  <si>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</si>
  <si>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</si>
  <si>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</si>
  <si>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</si>
  <si>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</si>
  <si>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</si>
  <si>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</si>
  <si>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</si>
  <si>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</si>
  <si>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</si>
  <si>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</si>
  <si>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</si>
  <si>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</si>
  <si>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</si>
  <si>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</si>
  <si>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</si>
  <si>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</si>
  <si>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</si>
  <si>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</si>
  <si>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</si>
  <si>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</si>
  <si>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</si>
  <si>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</si>
  <si>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</si>
  <si>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</si>
  <si>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</si>
  <si>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</si>
  <si>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</si>
  <si>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</si>
  <si>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</si>
  <si>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</si>
  <si>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</si>
  <si>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</si>
  <si>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</si>
  <si>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</si>
  <si>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</si>
  <si>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</si>
  <si>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</si>
  <si>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</si>
  <si>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</si>
  <si>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</si>
  <si>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</si>
  <si>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</si>
  <si>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</si>
  <si>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</si>
  <si>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</si>
  <si>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</si>
  <si>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</si>
  <si>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</si>
  <si>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</si>
  <si>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</si>
  <si>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</si>
  <si>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</si>
  <si>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</si>
  <si>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</si>
  <si>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</si>
  <si>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</si>
  <si>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</si>
  <si>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</si>
  <si>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</si>
  <si>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</si>
  <si>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</si>
  <si>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</si>
  <si>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</si>
  <si>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</si>
  <si>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</si>
  <si>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</si>
  <si>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</si>
  <si>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</si>
  <si>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</si>
  <si>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</si>
  <si>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</si>
  <si>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</si>
  <si>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</si>
  <si>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</si>
  <si>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</si>
  <si>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</si>
  <si>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</si>
  <si>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</si>
  <si>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</si>
  <si>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</si>
  <si>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</si>
  <si>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</si>
  <si>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</si>
  <si>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</si>
  <si>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</si>
  <si>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</si>
  <si>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</si>
  <si>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</si>
  <si>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</si>
  <si>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</si>
  <si>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</si>
  <si>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</si>
  <si>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</si>
  <si>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</si>
  <si>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</si>
  <si>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</si>
  <si>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</si>
  <si>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</si>
  <si>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</si>
  <si>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</si>
  <si>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</si>
  <si>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</si>
  <si>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</si>
  <si>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</si>
  <si>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</si>
  <si>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</si>
  <si>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</si>
  <si>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</si>
  <si>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</si>
  <si>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</si>
  <si>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</si>
  <si>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</si>
  <si>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</si>
  <si>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</si>
  <si>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</si>
  <si>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</si>
  <si>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</si>
  <si>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</si>
  <si>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</si>
  <si>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</si>
  <si>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</si>
  <si>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</si>
  <si>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</si>
  <si>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</si>
  <si>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</si>
  <si>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</si>
  <si>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</si>
  <si>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</si>
  <si>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</si>
  <si>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</si>
  <si>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</si>
  <si>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</si>
  <si>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</si>
  <si>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</si>
  <si>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</si>
  <si>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</si>
  <si>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</si>
  <si>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</si>
  <si>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</si>
  <si>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</si>
  <si>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</si>
  <si>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</si>
  <si>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</si>
  <si>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</si>
  <si>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</si>
  <si>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</si>
  <si>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</si>
  <si>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</si>
  <si>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</si>
  <si>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</si>
  <si>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</si>
  <si>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</si>
  <si>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</si>
  <si>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</si>
  <si>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</si>
  <si>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</si>
  <si>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</si>
  <si>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</si>
  <si>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</si>
  <si>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</si>
  <si>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</si>
  <si>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</si>
  <si>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</si>
  <si>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</si>
  <si>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</si>
  <si>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</si>
  <si>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</si>
  <si>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</si>
  <si>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</si>
  <si>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</si>
  <si>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</si>
  <si>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</si>
  <si>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</si>
  <si>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</si>
  <si>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</si>
  <si>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</si>
  <si>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</si>
  <si>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</si>
  <si>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</si>
  <si>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</si>
  <si>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</si>
  <si>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</si>
  <si>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</si>
  <si>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</si>
  <si>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</si>
  <si>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</si>
  <si>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</si>
  <si>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</si>
  <si>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</si>
  <si>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</si>
  <si>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</si>
  <si>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</si>
  <si>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</si>
  <si>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</si>
  <si>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</si>
  <si>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</si>
  <si>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</si>
  <si>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</si>
  <si>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</si>
  <si>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</si>
  <si>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</si>
  <si>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</si>
  <si>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</si>
  <si>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</si>
  <si>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</si>
  <si>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</si>
  <si>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</si>
  <si>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</si>
  <si>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</si>
  <si>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</si>
  <si>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</si>
  <si>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</si>
  <si>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</si>
  <si>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</si>
  <si>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</si>
  <si>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</si>
  <si>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</si>
  <si>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</si>
  <si>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</si>
  <si>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</si>
  <si>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</si>
  <si>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</si>
  <si>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</si>
  <si>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</si>
  <si>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</si>
  <si>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</si>
  <si>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</si>
  <si>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</si>
  <si>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</si>
  <si>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</si>
  <si>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</si>
  <si>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</si>
  <si>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</si>
  <si>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</si>
  <si>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</si>
  <si>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</si>
  <si>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</si>
  <si>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</si>
  <si>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</si>
  <si>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</si>
  <si>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</si>
  <si>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</si>
  <si>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</si>
  <si>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</si>
  <si>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</si>
  <si>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</si>
  <si>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</si>
  <si>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</si>
  <si>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</si>
  <si>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</si>
  <si>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</si>
  <si>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</si>
  <si>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</si>
  <si>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</si>
  <si>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</si>
  <si>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</si>
  <si>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</si>
  <si>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</si>
  <si>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</si>
  <si>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</si>
  <si>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</si>
  <si>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</si>
  <si>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</si>
  <si>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</si>
  <si>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</si>
  <si>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</si>
  <si>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</si>
  <si>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</si>
  <si>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</si>
  <si>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</si>
  <si>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</si>
  <si>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</si>
  <si>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</si>
  <si>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</si>
  <si>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</si>
  <si>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</si>
  <si>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</si>
  <si>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</si>
  <si>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</si>
  <si>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</si>
  <si>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</si>
  <si>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</si>
  <si>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</si>
  <si>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</si>
  <si>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</si>
  <si>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</si>
  <si>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</si>
  <si>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</si>
  <si>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</si>
  <si>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</si>
  <si>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</si>
  <si>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</si>
  <si>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</si>
  <si>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</si>
  <si>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</si>
  <si>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</si>
  <si>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</si>
  <si>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</si>
  <si>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</si>
  <si>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</si>
  <si>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</si>
  <si>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</si>
  <si>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</si>
  <si>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</si>
  <si>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</si>
  <si>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</si>
  <si>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</si>
  <si>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</si>
  <si>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</si>
  <si>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</si>
  <si>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</si>
  <si>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</si>
  <si>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</si>
  <si>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</si>
  <si>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</si>
  <si>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</si>
  <si>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</si>
  <si>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</si>
  <si>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</si>
  <si>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</si>
  <si>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</si>
  <si>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</si>
  <si>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</si>
  <si>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</si>
  <si>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</si>
  <si>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</si>
  <si>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</si>
  <si>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</si>
  <si>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</si>
  <si>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</si>
  <si>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</si>
  <si>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</si>
  <si>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</si>
  <si>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</si>
  <si>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</si>
  <si>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</si>
  <si>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</si>
  <si>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</si>
  <si>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</si>
  <si>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</si>
  <si>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</si>
  <si>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</si>
  <si>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</si>
  <si>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</si>
  <si>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</si>
  <si>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</si>
  <si>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</si>
  <si>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</si>
  <si>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</si>
  <si>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</si>
  <si>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</si>
  <si>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</si>
  <si>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</si>
  <si>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</si>
  <si>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</si>
  <si>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</si>
  <si>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</si>
  <si>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</si>
  <si>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</si>
  <si>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</si>
  <si>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</si>
  <si>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</si>
  <si>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</si>
  <si>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</si>
  <si>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</si>
  <si>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</si>
  <si>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</si>
  <si>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</si>
  <si>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</si>
  <si>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</si>
  <si>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</si>
  <si>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</si>
  <si>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</si>
  <si>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</si>
  <si>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</si>
  <si>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</si>
  <si>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</si>
  <si>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</si>
  <si>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</si>
  <si>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</si>
  <si>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</si>
  <si>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</si>
  <si>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</si>
  <si>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</si>
  <si>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</si>
  <si>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</si>
  <si>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</si>
  <si>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</si>
  <si>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</si>
  <si>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</si>
  <si>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</si>
  <si>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</si>
  <si>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</si>
  <si>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</si>
  <si>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</si>
  <si>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</si>
  <si>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</si>
  <si>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</si>
  <si>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</si>
  <si>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</si>
  <si>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</si>
  <si>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</si>
  <si>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</si>
  <si>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</si>
  <si>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</si>
  <si>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</si>
  <si>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</si>
  <si>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</si>
  <si>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</si>
  <si>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</si>
  <si>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</si>
  <si>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</si>
  <si>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</si>
  <si>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</si>
  <si>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</si>
  <si>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</si>
  <si>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</si>
  <si>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</si>
  <si>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</si>
  <si>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</si>
  <si>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</si>
  <si>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</si>
  <si>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</si>
  <si>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</si>
  <si>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</si>
  <si>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</si>
  <si>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</si>
  <si>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</si>
  <si>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</si>
  <si>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</si>
  <si>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</si>
  <si>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</si>
  <si>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</si>
  <si>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</si>
  <si>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</si>
  <si>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</si>
  <si>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</si>
  <si>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</si>
  <si>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</si>
  <si>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</si>
  <si>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</si>
  <si>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</si>
  <si>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</si>
  <si>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</si>
  <si>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</si>
  <si>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</si>
  <si>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</si>
  <si>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</si>
  <si>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</si>
  <si>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</si>
  <si>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</si>
  <si>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</si>
  <si>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</si>
  <si>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</si>
  <si>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</si>
  <si>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</si>
  <si>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</si>
  <si>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</si>
  <si>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</si>
  <si>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</si>
  <si>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</si>
  <si>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</si>
  <si>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</si>
  <si>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</si>
  <si>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</si>
  <si>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</si>
  <si>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</si>
  <si>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</si>
  <si>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</si>
  <si>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</si>
  <si>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</si>
  <si>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</si>
  <si>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</si>
  <si>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</si>
  <si>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</si>
  <si>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</si>
  <si>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</si>
  <si>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</si>
  <si>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</si>
  <si>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</si>
  <si>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</si>
  <si>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</si>
  <si>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</si>
  <si>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</si>
  <si>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</si>
  <si>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</si>
  <si>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</si>
  <si>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</si>
  <si>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</si>
  <si>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</si>
  <si>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</si>
  <si>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</si>
  <si>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</si>
  <si>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</si>
  <si>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</si>
  <si>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</si>
  <si>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</si>
  <si>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</si>
  <si>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</si>
  <si>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</si>
  <si>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</si>
  <si>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</si>
  <si>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</si>
  <si>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</si>
  <si>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</si>
  <si>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</si>
  <si>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</si>
  <si>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</si>
  <si>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</si>
  <si>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</si>
  <si>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</si>
  <si>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</si>
  <si>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</si>
  <si>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</si>
  <si>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</si>
  <si>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</si>
  <si>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</si>
  <si>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</si>
  <si>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</si>
  <si>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</si>
  <si>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</si>
  <si>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</si>
  <si>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</si>
  <si>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</si>
  <si>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</si>
  <si>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</si>
  <si>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</si>
  <si>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</si>
  <si>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</si>
  <si>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</si>
  <si>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</si>
  <si>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</si>
  <si>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</si>
  <si>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</si>
  <si>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</si>
  <si>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</si>
  <si>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</si>
  <si>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</si>
  <si>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</si>
  <si>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</si>
  <si>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</si>
  <si>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</si>
  <si>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</si>
  <si>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</si>
  <si>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</si>
  <si>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</si>
  <si>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</si>
  <si>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</si>
  <si>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</si>
  <si>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</si>
  <si>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</si>
  <si>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</si>
  <si>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</si>
  <si>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</si>
  <si>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</si>
  <si>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</si>
  <si>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</si>
  <si>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</si>
  <si>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</si>
  <si>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</si>
  <si>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</si>
  <si>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</si>
  <si>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</si>
  <si>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</si>
  <si>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</si>
  <si>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</si>
  <si>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</si>
  <si>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</si>
  <si>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</si>
  <si>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</si>
  <si>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</si>
  <si>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</si>
  <si>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</si>
  <si>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</si>
  <si>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</si>
  <si>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</si>
  <si>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</si>
  <si>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</si>
  <si>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</si>
  <si>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</si>
  <si>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</si>
  <si>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</si>
  <si>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</si>
  <si>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</si>
  <si>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</si>
  <si>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</si>
  <si>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</si>
  <si>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</si>
  <si>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</si>
  <si>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</si>
  <si>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</si>
  <si>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</si>
  <si>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</si>
  <si>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</si>
  <si>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</si>
  <si>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</si>
  <si>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</si>
  <si>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</si>
  <si>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</si>
  <si>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</si>
  <si>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</si>
  <si>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</si>
  <si>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</si>
  <si>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</si>
  <si>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</si>
  <si>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</si>
  <si>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</si>
  <si>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</si>
  <si>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</si>
  <si>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</si>
  <si>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</si>
  <si>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</si>
  <si>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</si>
  <si>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</si>
  <si>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</si>
  <si>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</si>
  <si>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</si>
  <si>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</si>
  <si>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</si>
  <si>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</si>
  <si>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</si>
  <si>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</si>
  <si>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</si>
  <si>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</si>
  <si>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</si>
  <si>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</si>
  <si>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</si>
  <si>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</si>
  <si>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</si>
  <si>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</si>
  <si>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</si>
  <si>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</si>
  <si>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</si>
  <si>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</si>
  <si>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</si>
  <si>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</si>
  <si>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</si>
  <si>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</si>
  <si>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</si>
  <si>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</si>
  <si>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</si>
  <si>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</si>
  <si>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</si>
  <si>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</si>
  <si>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</si>
  <si>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</si>
  <si>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</si>
  <si>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</si>
  <si>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</si>
  <si>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</si>
  <si>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</si>
  <si>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</si>
  <si>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</si>
  <si>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</si>
  <si>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</si>
  <si>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</si>
  <si>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</si>
  <si>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</si>
  <si>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</si>
  <si>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</si>
  <si>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</si>
  <si>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</si>
  <si>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</si>
  <si>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</si>
  <si>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</si>
  <si>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</si>
  <si>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</si>
  <si>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</si>
  <si>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</si>
  <si>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</si>
  <si>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</si>
  <si>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</si>
  <si>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</si>
  <si>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</si>
  <si>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</si>
  <si>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</si>
  <si>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</si>
  <si>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</si>
  <si>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</si>
  <si>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</si>
  <si>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</si>
  <si>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</si>
  <si>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</si>
  <si>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</si>
  <si>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</si>
  <si>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</si>
  <si>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</si>
  <si>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</si>
  <si>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</si>
  <si>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</si>
  <si>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</si>
  <si>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</si>
  <si>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</si>
  <si>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</si>
  <si>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</si>
  <si>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</si>
  <si>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</si>
  <si>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</si>
  <si>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</si>
  <si>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</si>
  <si>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</si>
  <si>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</si>
  <si>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</si>
  <si>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</si>
  <si>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</si>
  <si>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</si>
  <si>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</si>
  <si>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</si>
  <si>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</si>
  <si>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</si>
  <si>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</si>
  <si>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</si>
  <si>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</si>
  <si>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</si>
  <si>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</si>
  <si>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</si>
  <si>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</si>
  <si>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</si>
  <si>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</si>
  <si>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</si>
  <si>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</si>
  <si>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</si>
  <si>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</si>
  <si>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</si>
  <si>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</si>
  <si>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</si>
  <si>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</si>
  <si>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</si>
  <si>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</si>
  <si>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</si>
  <si>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</si>
  <si>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</si>
  <si>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</si>
  <si>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</si>
  <si>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</si>
  <si>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</si>
  <si>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</si>
  <si>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</si>
  <si>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</si>
  <si>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</si>
  <si>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</si>
  <si>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</si>
  <si>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</si>
  <si>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</si>
  <si>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</si>
  <si>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</si>
  <si>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</si>
  <si>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</si>
  <si>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</si>
  <si>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</si>
  <si>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</si>
  <si>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</si>
  <si>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</si>
  <si>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</si>
  <si>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</si>
  <si>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</si>
  <si>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</si>
  <si>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</si>
  <si>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</si>
  <si>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</si>
  <si>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</si>
  <si>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</si>
  <si>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</si>
  <si>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</si>
  <si>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</si>
  <si>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</si>
  <si>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</si>
  <si>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</si>
  <si>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</si>
  <si>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</si>
  <si>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</si>
  <si>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</si>
  <si>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</si>
  <si>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</si>
  <si>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</si>
  <si>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</si>
  <si>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</si>
  <si>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</si>
  <si>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</si>
  <si>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</si>
  <si>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</si>
  <si>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</si>
  <si>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</si>
  <si>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</si>
  <si>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</si>
  <si>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</si>
  <si>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</si>
  <si>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</si>
  <si>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</si>
  <si>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</si>
  <si>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</si>
  <si>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</si>
  <si>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</si>
  <si>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</si>
  <si>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</si>
  <si>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</si>
  <si>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</si>
  <si>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</si>
  <si>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</si>
  <si>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</si>
  <si>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</si>
  <si>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</si>
  <si>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</si>
  <si>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</si>
  <si>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</si>
  <si>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</si>
  <si>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</si>
  <si>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</si>
  <si>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</si>
  <si>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</si>
  <si>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</si>
  <si>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</si>
  <si>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</si>
  <si>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</si>
  <si>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</si>
  <si>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</si>
  <si>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</si>
  <si>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</si>
  <si>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</si>
  <si>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</si>
  <si>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</si>
  <si>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</si>
  <si>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</si>
  <si>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</si>
  <si>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</si>
  <si>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</si>
  <si>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</si>
  <si>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</si>
  <si>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</si>
  <si>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</si>
  <si>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</si>
  <si>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</si>
  <si>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</si>
  <si>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</si>
  <si>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</si>
  <si>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</si>
  <si>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</si>
  <si>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</si>
  <si>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</si>
  <si>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</si>
  <si>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</si>
  <si>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</si>
  <si>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</si>
  <si>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</si>
  <si>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</si>
  <si>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</si>
  <si>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</si>
  <si>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</si>
  <si>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</si>
  <si>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</si>
  <si>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</si>
  <si>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</si>
  <si>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</si>
  <si>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</si>
  <si>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</si>
  <si>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</si>
  <si>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</si>
  <si>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</si>
  <si>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</si>
  <si>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</si>
  <si>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</si>
  <si>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</si>
  <si>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</si>
  <si>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</si>
  <si>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</si>
  <si>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</si>
  <si>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</si>
  <si>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</si>
  <si>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</si>
  <si>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</si>
  <si>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</si>
  <si>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</si>
  <si>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</si>
  <si>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</si>
  <si>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</si>
  <si>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</si>
  <si>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</si>
  <si>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</si>
  <si>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</si>
  <si>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</si>
  <si>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</si>
  <si>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</si>
  <si>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</si>
  <si>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</si>
  <si>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</si>
  <si>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</si>
  <si>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</si>
  <si>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</si>
  <si>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</si>
  <si>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</si>
  <si>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</si>
  <si>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</si>
  <si>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</si>
  <si>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</si>
  <si>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</si>
  <si>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</si>
  <si>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</si>
  <si>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</si>
  <si>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</si>
  <si>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</si>
  <si>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</si>
  <si>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</si>
  <si>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</si>
  <si>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</si>
  <si>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</si>
  <si>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</si>
  <si>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</si>
  <si>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</si>
  <si>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</si>
  <si>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</si>
  <si>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</si>
  <si>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</si>
  <si>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</si>
  <si>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</si>
  <si>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</si>
  <si>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</si>
  <si>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</si>
  <si>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</si>
  <si>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</si>
  <si>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</si>
  <si>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</si>
  <si>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</si>
  <si>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</si>
  <si>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</si>
  <si>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</si>
  <si>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</si>
  <si>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</si>
  <si>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</si>
  <si>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</si>
  <si>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</si>
  <si>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</si>
  <si>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</si>
  <si>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</si>
  <si>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</si>
  <si>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</si>
  <si>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</si>
  <si>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</si>
  <si>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</si>
  <si>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</si>
  <si>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</si>
  <si>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</si>
  <si>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</si>
  <si>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</si>
  <si>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</si>
  <si>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</si>
  <si>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</si>
  <si>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</si>
  <si>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</si>
  <si>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</si>
  <si>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</si>
  <si>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</si>
  <si>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</si>
  <si>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</si>
  <si>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</si>
  <si>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</si>
  <si>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</si>
  <si>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</si>
  <si>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</si>
  <si>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</si>
  <si>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</si>
  <si>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</si>
  <si>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</si>
  <si>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</si>
  <si>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</si>
  <si>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</si>
  <si>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</si>
  <si>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</si>
  <si>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</si>
  <si>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</si>
  <si>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</si>
  <si>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</si>
  <si>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</si>
  <si>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</si>
  <si>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</si>
  <si>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</si>
  <si>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</si>
  <si>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</si>
  <si>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</si>
  <si>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</si>
  <si>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</si>
  <si>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</si>
  <si>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</si>
  <si>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</si>
  <si>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</si>
  <si>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</si>
  <si>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</si>
  <si>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</si>
  <si>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</si>
  <si>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</si>
  <si>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</si>
  <si>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</si>
  <si>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</si>
  <si>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</si>
  <si>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</si>
  <si>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</si>
  <si>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</si>
  <si>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</si>
  <si>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</si>
  <si>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</si>
  <si>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</si>
  <si>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</si>
  <si>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</si>
  <si>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</si>
  <si>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</si>
  <si>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</si>
  <si>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</si>
  <si>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</si>
  <si>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</si>
  <si>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</si>
  <si>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</si>
  <si>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</si>
  <si>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</si>
  <si>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</si>
  <si>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</si>
  <si>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</si>
  <si>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</si>
  <si>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</si>
  <si>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</si>
  <si>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</si>
  <si>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</si>
  <si>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</si>
  <si>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</si>
  <si>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</si>
  <si>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</si>
  <si>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</si>
  <si>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</si>
  <si>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</si>
  <si>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</si>
  <si>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</si>
  <si>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</si>
  <si>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</si>
  <si>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</si>
  <si>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</si>
  <si>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</si>
  <si>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</si>
  <si>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</si>
  <si>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</si>
  <si>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</si>
  <si>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</si>
  <si>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</si>
  <si>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</si>
  <si>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</si>
  <si>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</si>
  <si>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</si>
  <si>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</si>
  <si>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</si>
  <si>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</si>
  <si>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</si>
  <si>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</si>
  <si>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</si>
  <si>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</si>
  <si>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</si>
  <si>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</si>
  <si>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</si>
  <si>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</si>
  <si>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</si>
  <si>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</si>
  <si>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</si>
  <si>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</si>
  <si>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</si>
  <si>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</si>
  <si>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</si>
  <si>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</si>
  <si>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</si>
  <si>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</si>
  <si>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</si>
  <si>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</si>
  <si>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</si>
  <si>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</si>
  <si>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</si>
  <si>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</si>
  <si>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</si>
  <si>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</si>
  <si>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</si>
  <si>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</si>
  <si>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</si>
  <si>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</si>
  <si>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</si>
  <si>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</si>
  <si>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</si>
  <si>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</si>
  <si>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</si>
  <si>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</si>
  <si>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</si>
  <si>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</si>
  <si>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</si>
  <si>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</si>
  <si>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</si>
  <si>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</si>
  <si>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</si>
  <si>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</si>
  <si>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</si>
  <si>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</si>
  <si>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</si>
  <si>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</si>
  <si>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</si>
  <si>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</si>
  <si>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</si>
  <si>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</si>
  <si>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</si>
  <si>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</si>
  <si>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</si>
  <si>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</si>
  <si>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</si>
  <si>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</si>
  <si>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</si>
  <si>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</si>
  <si>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</si>
  <si>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</si>
  <si>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</si>
  <si>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</si>
  <si>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</si>
  <si>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</si>
  <si>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</si>
  <si>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</si>
  <si>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</si>
  <si>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</si>
  <si>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</si>
  <si>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</si>
  <si>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</si>
  <si>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</si>
  <si>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</si>
  <si>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</si>
  <si>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</si>
  <si>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</si>
  <si>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</si>
  <si>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</si>
  <si>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</si>
  <si>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</si>
  <si>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</si>
  <si>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</si>
  <si>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</si>
  <si>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</si>
  <si>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</si>
  <si>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</si>
  <si>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</si>
  <si>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</si>
  <si>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</si>
  <si>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</si>
  <si>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</si>
  <si>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</si>
  <si>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</si>
  <si>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</si>
  <si>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</si>
  <si>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</si>
  <si>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</si>
  <si>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</si>
  <si>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</si>
  <si>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</si>
  <si>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</si>
  <si>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</si>
  <si>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</si>
  <si>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</si>
  <si>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</si>
  <si>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</si>
  <si>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</si>
  <si>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</si>
  <si>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</si>
  <si>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</si>
  <si>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</si>
  <si>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</si>
  <si>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</si>
  <si>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</si>
  <si>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</si>
  <si>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</si>
  <si>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</si>
  <si>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</si>
  <si>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</si>
  <si>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</si>
  <si>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</si>
  <si>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</si>
  <si>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</si>
  <si>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</si>
  <si>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</si>
  <si>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</si>
  <si>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</si>
  <si>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</si>
  <si>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</si>
  <si>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</si>
  <si>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</si>
  <si>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</si>
  <si>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</si>
  <si>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</si>
  <si>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</si>
  <si>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</si>
  <si>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</si>
  <si>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</si>
  <si>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</si>
  <si>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</si>
  <si>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</si>
  <si>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</si>
  <si>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</si>
  <si>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</si>
  <si>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</si>
  <si>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</si>
  <si>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</si>
  <si>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</si>
  <si>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</si>
  <si>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</si>
  <si>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</si>
  <si>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</si>
  <si>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</si>
  <si>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</si>
  <si>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</si>
  <si>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</si>
  <si>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</si>
  <si>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</si>
  <si>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</si>
  <si>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</si>
  <si>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</si>
  <si>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</si>
  <si>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</si>
  <si>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</si>
  <si>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</si>
  <si>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</si>
  <si>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</si>
  <si>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</si>
  <si>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</si>
  <si>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</si>
  <si>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</si>
  <si>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</si>
  <si>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</si>
  <si>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</si>
  <si>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</si>
  <si>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</si>
  <si>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</si>
  <si>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</si>
  <si>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</si>
  <si>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</si>
  <si>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</si>
  <si>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</si>
  <si>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</si>
  <si>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</si>
  <si>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</si>
  <si>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</si>
  <si>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</si>
  <si>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</si>
  <si>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</si>
  <si>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</si>
  <si>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</si>
  <si>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</si>
  <si>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</si>
  <si>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</si>
  <si>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</si>
  <si>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</si>
  <si>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</si>
  <si>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</si>
  <si>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</si>
  <si>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</si>
  <si>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</si>
  <si>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</si>
  <si>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</si>
  <si>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</si>
  <si>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</si>
  <si>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</si>
  <si>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</si>
  <si>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</si>
  <si>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</si>
  <si>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</si>
  <si>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</si>
  <si>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</si>
  <si>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</si>
  <si>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</si>
  <si>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</si>
  <si>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</si>
  <si>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</si>
  <si>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</si>
  <si>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</si>
  <si>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</si>
  <si>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</si>
  <si>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</si>
  <si>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</si>
  <si>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</si>
  <si>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</si>
  <si>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</si>
  <si>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</si>
  <si>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</si>
  <si>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</si>
  <si>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</si>
  <si>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</si>
  <si>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</si>
  <si>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</si>
  <si>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</si>
  <si>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</si>
  <si>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</si>
  <si>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</si>
  <si>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</si>
  <si>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</si>
  <si>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</si>
  <si>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</si>
  <si>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</si>
  <si>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</si>
  <si>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</si>
  <si>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</si>
  <si>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</si>
  <si>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</si>
  <si>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</si>
  <si>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</si>
  <si>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</si>
  <si>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</si>
  <si>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</si>
  <si>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</si>
  <si>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</si>
  <si>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</si>
  <si>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</si>
  <si>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</si>
  <si>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</si>
  <si>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</si>
  <si>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</si>
  <si>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</si>
  <si>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</si>
  <si>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</si>
  <si>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</si>
  <si>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</si>
  <si>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</si>
  <si>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</si>
  <si>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</si>
  <si>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</si>
  <si>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</si>
  <si>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</si>
  <si>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</si>
  <si>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</si>
  <si>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</si>
  <si>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</si>
  <si>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</si>
  <si>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</si>
  <si>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</si>
  <si>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</si>
  <si>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</si>
  <si>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</si>
  <si>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</si>
  <si>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</si>
  <si>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</si>
  <si>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</si>
  <si>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</si>
  <si>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</si>
  <si>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</si>
  <si>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</si>
  <si>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</si>
  <si>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</si>
  <si>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</si>
  <si>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</si>
  <si>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</si>
  <si>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</si>
  <si>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</si>
  <si>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</si>
  <si>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</si>
  <si>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</si>
  <si>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</si>
  <si>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</si>
  <si>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</si>
  <si>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</si>
  <si>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</si>
  <si>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</si>
  <si>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</si>
  <si>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</si>
  <si>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</si>
  <si>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</si>
  <si>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</si>
  <si>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</si>
  <si>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</si>
  <si>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</si>
  <si>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</si>
  <si>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</si>
  <si>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</si>
  <si>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</si>
  <si>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</si>
  <si>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</si>
  <si>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</si>
  <si>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</si>
  <si>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</si>
  <si>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</si>
  <si>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</si>
  <si>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</si>
  <si>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</si>
  <si>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</si>
  <si>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</si>
  <si>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</si>
  <si>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</si>
  <si>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</si>
  <si>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</si>
  <si>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</si>
  <si>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</si>
  <si>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</si>
  <si>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</si>
  <si>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</si>
  <si>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</si>
  <si>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</si>
  <si>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</si>
  <si>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</si>
  <si>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</si>
  <si>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</si>
  <si>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</si>
  <si>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</si>
  <si>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</si>
  <si>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</si>
  <si>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</si>
  <si>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</si>
  <si>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</si>
  <si>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</si>
  <si>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</si>
  <si>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</si>
  <si>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</si>
  <si>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</si>
  <si>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</si>
  <si>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</si>
  <si>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</si>
  <si>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</si>
  <si>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</si>
  <si>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</si>
  <si>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</si>
  <si>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</si>
  <si>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</si>
  <si>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</si>
  <si>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</si>
  <si>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</si>
  <si>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</si>
  <si>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</si>
  <si>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</si>
  <si>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</si>
  <si>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</si>
  <si>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</si>
  <si>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</si>
  <si>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</si>
  <si>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</si>
  <si>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</si>
  <si>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</si>
  <si>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</si>
  <si>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</si>
  <si>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</si>
  <si>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</si>
  <si>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</si>
  <si>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</si>
  <si>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</si>
  <si>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</si>
  <si>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</si>
  <si>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</si>
  <si>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</si>
  <si>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</si>
  <si>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</si>
  <si>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</si>
  <si>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</si>
  <si>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</si>
  <si>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</si>
  <si>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</si>
  <si>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</si>
  <si>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</si>
  <si>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</si>
  <si>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</si>
  <si>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</si>
  <si>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</si>
  <si>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</si>
  <si>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</si>
  <si>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</si>
  <si>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</si>
  <si>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</si>
  <si>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</si>
  <si>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</si>
  <si>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</si>
  <si>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</si>
  <si>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</si>
  <si>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</si>
  <si>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</si>
  <si>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</si>
  <si>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</si>
  <si>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</si>
  <si>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</si>
  <si>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</si>
  <si>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</si>
  <si>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</si>
  <si>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</si>
  <si>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</si>
  <si>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</si>
  <si>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</si>
  <si>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</si>
  <si>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</si>
  <si>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</si>
  <si>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</si>
  <si>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</si>
  <si>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</si>
  <si>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</si>
  <si>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</si>
  <si>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</si>
  <si>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</si>
  <si>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</si>
  <si>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</si>
  <si>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</si>
  <si>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</si>
  <si>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</si>
  <si>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</si>
  <si>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</si>
  <si>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</si>
  <si>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</si>
  <si>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</si>
  <si>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</si>
  <si>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</si>
  <si>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</si>
  <si>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</si>
  <si>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</si>
  <si>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</si>
  <si>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</si>
  <si>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</si>
  <si>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</si>
  <si>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</si>
  <si>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</si>
  <si>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</si>
  <si>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</si>
  <si>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</si>
  <si>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</si>
  <si>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</si>
  <si>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</si>
  <si>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</si>
  <si>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</si>
  <si>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</si>
  <si>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</si>
  <si>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</si>
  <si>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</si>
  <si>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</si>
  <si>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</si>
  <si>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</si>
  <si>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</si>
  <si>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</si>
  <si>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</si>
  <si>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</si>
  <si>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</si>
  <si>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</si>
  <si>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</si>
  <si>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</si>
  <si>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</si>
  <si>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</si>
  <si>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</si>
  <si>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</si>
  <si>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</si>
  <si>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</si>
  <si>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</si>
  <si>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</si>
  <si>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</si>
  <si>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</si>
  <si>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</si>
  <si>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</si>
  <si>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</si>
  <si>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</si>
  <si>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</si>
  <si>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</si>
  <si>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</si>
  <si>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</si>
  <si>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</si>
  <si>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</si>
  <si>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</si>
  <si>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</si>
  <si>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</si>
  <si>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</si>
  <si>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</si>
  <si>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</si>
  <si>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</si>
  <si>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</si>
  <si>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</si>
  <si>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</si>
  <si>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</si>
  <si>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</si>
  <si>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</si>
  <si>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</si>
  <si>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</si>
  <si>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</si>
  <si>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</si>
  <si>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</si>
  <si>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</si>
  <si>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</si>
  <si>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</si>
  <si>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</si>
  <si>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</si>
  <si>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</si>
  <si>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</si>
  <si>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</si>
  <si>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</si>
  <si>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</si>
  <si>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</si>
  <si>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</si>
  <si>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</si>
  <si>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</si>
  <si>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</si>
  <si>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</si>
  <si>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</si>
  <si>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</si>
  <si>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</si>
  <si>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</si>
  <si>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</si>
  <si>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</si>
  <si>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</si>
  <si>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</si>
  <si>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</si>
  <si>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</si>
  <si>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</si>
  <si>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</si>
  <si>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</si>
  <si>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</si>
  <si>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</si>
  <si>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</si>
  <si>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</si>
  <si>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</si>
  <si>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</si>
  <si>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</si>
  <si>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</si>
  <si>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</si>
  <si>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</si>
  <si>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</si>
  <si>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</si>
  <si>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</si>
  <si>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</si>
  <si>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</si>
  <si>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</si>
  <si>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</si>
  <si>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</si>
  <si>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</si>
  <si>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</si>
  <si>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</si>
  <si>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</si>
  <si>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</si>
  <si>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</si>
  <si>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</si>
  <si>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</si>
  <si>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</si>
  <si>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</si>
  <si>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</si>
  <si>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</si>
  <si>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</si>
  <si>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</si>
  <si>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</si>
  <si>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</si>
  <si>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</si>
  <si>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</si>
  <si>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</si>
  <si>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</si>
  <si>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</si>
  <si>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</si>
  <si>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</si>
  <si>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</si>
  <si>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</si>
  <si>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</si>
  <si>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</si>
  <si>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</si>
  <si>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</si>
  <si>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</si>
  <si>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</si>
  <si>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</si>
  <si>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</si>
  <si>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</si>
  <si>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</si>
  <si>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</si>
  <si>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</si>
  <si>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</si>
  <si>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</si>
  <si>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</si>
  <si>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</si>
  <si>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</si>
  <si>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</si>
  <si>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</si>
  <si>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</si>
  <si>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</si>
  <si>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</si>
  <si>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</si>
  <si>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</si>
  <si>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</si>
  <si>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</si>
  <si>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</si>
  <si>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</si>
  <si>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</si>
  <si>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</si>
  <si>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</si>
  <si>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</si>
  <si>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</si>
  <si>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</si>
  <si>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</si>
  <si>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</si>
  <si>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</si>
  <si>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</si>
  <si>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</si>
  <si>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</si>
  <si>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</si>
  <si>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</si>
  <si>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</si>
  <si>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</si>
  <si>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</si>
  <si>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</si>
  <si>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</si>
  <si>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</si>
  <si>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</si>
  <si>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</si>
  <si>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</si>
  <si>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</si>
  <si>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</si>
  <si>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</si>
  <si>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</si>
  <si>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</si>
  <si>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</si>
  <si>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</si>
  <si>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</si>
  <si>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</si>
  <si>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</si>
  <si>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</si>
  <si>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</si>
  <si>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</si>
  <si>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</si>
  <si>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</si>
  <si>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</si>
  <si>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</si>
  <si>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</si>
  <si>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</si>
  <si>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</si>
  <si>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</si>
  <si>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</si>
  <si>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</si>
  <si>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</si>
  <si>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</si>
  <si>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</si>
  <si>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</si>
  <si>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</si>
  <si>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</si>
  <si>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</si>
  <si>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</si>
  <si>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</si>
  <si>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</si>
  <si>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</si>
  <si>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</si>
  <si>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</si>
  <si>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</si>
  <si>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</si>
  <si>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</si>
  <si>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</si>
  <si>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</si>
  <si>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</si>
  <si>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</si>
  <si>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</si>
  <si>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</si>
  <si>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</si>
  <si>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</si>
  <si>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</si>
  <si>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</si>
  <si>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</si>
  <si>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</si>
  <si>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</si>
  <si>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</si>
  <si>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</si>
  <si>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</si>
  <si>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</si>
  <si>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</si>
  <si>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</si>
  <si>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</si>
  <si>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</si>
  <si>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</si>
  <si>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</si>
  <si>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</si>
  <si>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</si>
  <si>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</si>
  <si>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</si>
  <si>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</si>
  <si>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</si>
  <si>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</si>
  <si>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</si>
  <si>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</si>
  <si>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</si>
  <si>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</si>
  <si>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</si>
  <si>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</si>
  <si>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</si>
  <si>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</si>
  <si>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</si>
  <si>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</si>
  <si>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</si>
  <si>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</si>
  <si>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</si>
  <si>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</si>
  <si>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</si>
  <si>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</si>
  <si>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</si>
  <si>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</si>
  <si>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</si>
  <si>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</si>
  <si>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</si>
  <si>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</si>
  <si>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</si>
  <si>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</si>
  <si>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</si>
  <si>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</si>
  <si>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</si>
  <si>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</si>
  <si>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</si>
  <si>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</si>
  <si>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</si>
  <si>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</si>
  <si>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</si>
  <si>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</si>
  <si>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</si>
  <si>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</si>
  <si>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</si>
  <si>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</si>
  <si>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</si>
  <si>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</si>
  <si>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</si>
  <si>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</si>
  <si>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</si>
  <si>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</si>
  <si>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</si>
  <si>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</si>
  <si>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</si>
  <si>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</si>
  <si>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</si>
  <si>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</si>
  <si>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</si>
  <si>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</si>
  <si>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</si>
  <si>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</si>
  <si>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</si>
  <si>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</si>
  <si>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</si>
  <si>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</si>
  <si>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</si>
  <si>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</si>
  <si>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</si>
  <si>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</si>
  <si>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</si>
  <si>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</si>
  <si>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</si>
  <si>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</si>
  <si>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</si>
  <si>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</si>
  <si>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</si>
  <si>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</si>
  <si>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</si>
  <si>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</si>
  <si>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</si>
  <si>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</si>
  <si>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</si>
  <si>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</si>
  <si>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</si>
  <si>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</si>
  <si>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</si>
  <si>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</si>
  <si>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</si>
  <si>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</si>
  <si>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</si>
  <si>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</si>
  <si>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</si>
  <si>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</si>
  <si>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</si>
  <si>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</si>
  <si>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</si>
  <si>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</si>
  <si>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</si>
  <si>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</si>
  <si>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</si>
  <si>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</si>
  <si>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</si>
  <si>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</si>
  <si>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</si>
  <si>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</si>
  <si>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</si>
  <si>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</si>
  <si>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</si>
  <si>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</si>
  <si>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</si>
  <si>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</si>
  <si>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</si>
  <si>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</si>
  <si>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</si>
  <si>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</si>
  <si>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</si>
  <si>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</si>
  <si>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</si>
  <si>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</si>
  <si>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</si>
  <si>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</si>
  <si>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</si>
  <si>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</si>
  <si>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</si>
  <si>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</si>
  <si>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</si>
  <si>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</si>
  <si>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</si>
  <si>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</si>
  <si>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</si>
  <si>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</si>
  <si>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</si>
  <si>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</si>
  <si>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</si>
  <si>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</si>
  <si>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</si>
  <si>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</si>
  <si>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</si>
  <si>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</si>
  <si>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</si>
  <si>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</si>
  <si>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</si>
  <si>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</si>
  <si>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</si>
  <si>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</si>
  <si>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</si>
  <si>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</si>
  <si>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</si>
  <si>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</si>
  <si>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</si>
  <si>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</si>
  <si>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</si>
  <si>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</si>
  <si>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</si>
  <si>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</si>
  <si>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</si>
  <si>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</si>
  <si>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</si>
  <si>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</si>
  <si>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</si>
  <si>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</si>
  <si>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</si>
  <si>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</si>
  <si>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</si>
  <si>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</si>
  <si>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</si>
  <si>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</si>
  <si>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</si>
  <si>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</si>
  <si>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</si>
  <si>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</si>
  <si>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</si>
  <si>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</si>
  <si>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</si>
  <si>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</si>
  <si>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</si>
  <si>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</si>
  <si>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</si>
  <si>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</si>
  <si>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</si>
  <si>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</si>
  <si>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</si>
  <si>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</si>
  <si>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</si>
  <si>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</si>
  <si>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</si>
  <si>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</si>
  <si>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</si>
  <si>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</si>
  <si>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</si>
  <si>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</si>
  <si>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</si>
  <si>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</si>
  <si>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</si>
  <si>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</si>
  <si>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</si>
  <si>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</si>
  <si>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</si>
  <si>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</si>
  <si>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</si>
  <si>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</si>
  <si>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</si>
  <si>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</si>
  <si>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</si>
  <si>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</si>
  <si>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</si>
  <si>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</si>
  <si>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</si>
  <si>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</si>
  <si>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</si>
  <si>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</si>
  <si>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</si>
  <si>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</si>
  <si>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</si>
  <si>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</si>
  <si>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</si>
  <si>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</si>
  <si>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</si>
  <si>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</si>
  <si>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</si>
  <si>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</si>
  <si>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</si>
  <si>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</si>
  <si>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</si>
  <si>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</si>
  <si>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</si>
  <si>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</si>
  <si>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</si>
  <si>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</si>
  <si>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</si>
  <si>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</si>
  <si>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</si>
  <si>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</si>
  <si>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</si>
  <si>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</si>
  <si>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</si>
  <si>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</si>
  <si>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</si>
  <si>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</si>
  <si>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</si>
  <si>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</si>
  <si>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</si>
  <si>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</si>
  <si>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</si>
  <si>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</si>
  <si>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</si>
  <si>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</si>
  <si>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</si>
  <si>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</si>
  <si>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</si>
  <si>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</si>
  <si>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</si>
  <si>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</si>
  <si>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</si>
  <si>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</si>
  <si>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</si>
  <si>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</si>
  <si>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</si>
  <si>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</si>
  <si>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</si>
  <si>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</si>
  <si>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</si>
  <si>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</si>
  <si>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</si>
  <si>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</si>
  <si>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</si>
  <si>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</si>
  <si>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</si>
  <si>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</si>
  <si>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</si>
  <si>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</si>
  <si>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</si>
  <si>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</si>
  <si>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</si>
  <si>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</si>
  <si>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</si>
  <si>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</si>
  <si>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</si>
  <si>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</si>
  <si>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</si>
  <si>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</si>
  <si>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</si>
  <si>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</si>
  <si>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</si>
  <si>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</si>
  <si>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</si>
  <si>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</si>
  <si>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</si>
  <si>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</si>
  <si>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</si>
  <si>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</si>
  <si>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</si>
  <si>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</si>
  <si>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</si>
  <si>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</si>
  <si>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</si>
  <si>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</si>
  <si>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</si>
  <si>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</si>
  <si>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</si>
  <si>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</si>
  <si>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</si>
  <si>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</si>
  <si>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</si>
  <si>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</si>
  <si>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</si>
  <si>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</si>
  <si>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</si>
  <si>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</si>
  <si>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</si>
  <si>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</si>
  <si>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</si>
  <si>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</si>
  <si>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</si>
  <si>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</si>
  <si>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</si>
  <si>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</si>
  <si>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</si>
  <si>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</si>
  <si>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</si>
  <si>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</si>
  <si>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</si>
  <si>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</si>
  <si>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</si>
  <si>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</si>
  <si>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</si>
  <si>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</si>
  <si>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</si>
  <si>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</si>
  <si>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</si>
  <si>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</si>
  <si>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</si>
  <si>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</si>
  <si>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</si>
  <si>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</si>
  <si>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</si>
  <si>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</si>
  <si>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</si>
  <si>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</si>
  <si>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</si>
  <si>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</si>
  <si>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</si>
  <si>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</si>
  <si>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</si>
  <si>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</si>
  <si>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</si>
  <si>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</si>
  <si>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</si>
  <si>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</si>
  <si>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</si>
  <si>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</si>
  <si>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</si>
  <si>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</si>
  <si>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</si>
  <si>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</si>
  <si>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</si>
  <si>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</si>
  <si>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</si>
  <si>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</si>
  <si>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</si>
  <si>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</si>
  <si>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</si>
  <si>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</si>
  <si>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</si>
  <si>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</si>
  <si>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</si>
  <si>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</si>
  <si>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</si>
  <si>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</si>
  <si>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</si>
  <si>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</si>
  <si>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</si>
  <si>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</si>
  <si>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</si>
  <si>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</si>
  <si>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</si>
  <si>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</si>
  <si>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</si>
  <si>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</si>
  <si>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</si>
  <si>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</si>
  <si>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</si>
  <si>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</si>
  <si>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</si>
  <si>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</si>
  <si>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</si>
  <si>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</si>
  <si>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</si>
  <si>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</si>
  <si>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</si>
  <si>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</si>
  <si>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</si>
  <si>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</si>
  <si>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</si>
  <si>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</si>
  <si>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</si>
  <si>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</si>
  <si>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</si>
  <si>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</si>
  <si>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</si>
  <si>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</si>
  <si>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</si>
  <si>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</si>
  <si>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</si>
  <si>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</si>
  <si>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</si>
  <si>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</si>
  <si>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</si>
  <si>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</si>
  <si>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</si>
  <si>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</si>
  <si>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</si>
  <si>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</si>
  <si>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</si>
  <si>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</si>
  <si>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</si>
  <si>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</si>
  <si>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</si>
  <si>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</si>
  <si>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</si>
  <si>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</si>
  <si>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</si>
  <si>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</si>
  <si>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</si>
  <si>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</si>
  <si>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</si>
  <si>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</si>
  <si>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</si>
  <si>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</si>
  <si>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</si>
  <si>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</si>
  <si>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</si>
  <si>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</si>
  <si>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</si>
  <si>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</si>
  <si>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</si>
  <si>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</si>
  <si>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</si>
  <si>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</si>
  <si>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</si>
  <si>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</si>
  <si>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</si>
  <si>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</si>
  <si>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</si>
  <si>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</si>
  <si>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</si>
  <si>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</si>
  <si>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</si>
  <si>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</si>
  <si>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</si>
  <si>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</si>
  <si>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</si>
  <si>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</si>
  <si>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</si>
  <si>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</si>
  <si>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</si>
  <si>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</si>
  <si>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</si>
  <si>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</si>
  <si>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</si>
  <si>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</si>
  <si>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</si>
  <si>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</si>
  <si>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</si>
  <si>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</si>
  <si>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</si>
  <si>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</si>
  <si>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</si>
  <si>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</si>
  <si>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</si>
  <si>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</si>
  <si>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</si>
  <si>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</si>
  <si>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</si>
  <si>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</si>
  <si>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</si>
  <si>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</si>
  <si>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</si>
  <si>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</si>
  <si>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</si>
  <si>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</si>
  <si>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</si>
  <si>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</si>
  <si>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</si>
  <si>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</si>
  <si>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</si>
  <si>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</si>
  <si>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</si>
  <si>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</si>
  <si>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</si>
  <si>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</si>
  <si>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</si>
  <si>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</si>
  <si>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</si>
  <si>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</si>
  <si>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</si>
  <si>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</si>
  <si>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</si>
  <si>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</si>
  <si>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</si>
  <si>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</si>
  <si>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</si>
  <si>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</si>
  <si>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</si>
  <si>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</si>
  <si>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</si>
  <si>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</si>
  <si>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</si>
  <si>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</si>
  <si>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</si>
  <si>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</si>
  <si>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</si>
  <si>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</si>
  <si>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</si>
  <si>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</si>
  <si>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</si>
  <si>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</si>
  <si>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</si>
  <si>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</si>
  <si>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</si>
  <si>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</si>
  <si>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</si>
  <si>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</si>
  <si>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</si>
  <si>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</si>
  <si>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</si>
  <si>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</si>
  <si>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</si>
  <si>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</si>
  <si>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</si>
  <si>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</si>
  <si>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</si>
  <si>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</si>
  <si>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</si>
  <si>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</si>
  <si>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</si>
  <si>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</si>
  <si>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</si>
  <si>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</si>
  <si>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</si>
  <si>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</si>
  <si>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</si>
  <si>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</si>
  <si>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</si>
  <si>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</si>
  <si>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</si>
  <si>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</si>
  <si>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</si>
  <si>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</si>
  <si>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</si>
  <si>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</si>
  <si>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</si>
  <si>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</si>
  <si>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</si>
  <si>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</si>
  <si>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</si>
  <si>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</si>
  <si>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</si>
  <si>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</si>
  <si>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</si>
  <si>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</si>
  <si>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</si>
  <si>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</si>
  <si>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</si>
  <si>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</si>
  <si>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</si>
  <si>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</si>
  <si>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</si>
  <si>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</si>
  <si>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</si>
  <si>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</si>
  <si>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</si>
  <si>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</si>
  <si>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</si>
  <si>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</si>
  <si>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</si>
  <si>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</si>
  <si>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</si>
  <si>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</si>
  <si>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</si>
  <si>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</si>
  <si>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</si>
  <si>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</si>
  <si>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</si>
  <si>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</si>
  <si>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</si>
  <si>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</si>
  <si>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</si>
  <si>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</si>
  <si>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</si>
  <si>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</si>
  <si>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</si>
  <si>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</si>
  <si>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</si>
  <si>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</si>
  <si>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</si>
  <si>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</si>
  <si>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</si>
  <si>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</si>
  <si>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</si>
  <si>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</si>
  <si>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</si>
  <si>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</si>
  <si>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</si>
  <si>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</si>
  <si>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</si>
  <si>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</si>
  <si>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</si>
  <si>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</si>
  <si>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</si>
  <si>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</si>
  <si>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</si>
  <si>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</si>
  <si>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</si>
  <si>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</si>
  <si>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</si>
  <si>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</si>
  <si>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</si>
  <si>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</si>
  <si>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</si>
  <si>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</si>
  <si>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</si>
  <si>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</si>
  <si>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</si>
  <si>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</si>
  <si>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</si>
  <si>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</si>
  <si>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</si>
  <si>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</si>
  <si>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</si>
  <si>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</si>
  <si>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</si>
  <si>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</si>
  <si>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</si>
  <si>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</si>
  <si>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</si>
  <si>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</si>
  <si>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</si>
  <si>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</si>
  <si>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</si>
  <si>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</si>
  <si>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</si>
  <si>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</si>
  <si>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</si>
  <si>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</si>
  <si>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</si>
  <si>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</si>
  <si>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</si>
  <si>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</si>
  <si>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</si>
  <si>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</si>
  <si>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</si>
  <si>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</si>
  <si>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</si>
  <si>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</si>
  <si>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</si>
  <si>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</si>
  <si>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</si>
  <si>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</si>
  <si>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</si>
  <si>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</si>
  <si>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</si>
  <si>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</si>
  <si>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</si>
  <si>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</si>
  <si>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</si>
  <si>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</si>
  <si>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</si>
  <si>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</si>
  <si>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</si>
  <si>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</si>
  <si>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</si>
  <si>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</si>
  <si>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</si>
  <si>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</si>
  <si>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</si>
  <si>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</si>
  <si>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</si>
  <si>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</si>
  <si>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</si>
  <si>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</si>
  <si>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</si>
  <si>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</si>
  <si>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</si>
  <si>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</si>
  <si>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</si>
  <si>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</si>
  <si>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</si>
  <si>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</si>
  <si>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</si>
  <si>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</si>
  <si>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</si>
  <si>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</si>
  <si>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</si>
  <si>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</si>
  <si>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</si>
  <si>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</si>
  <si>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</si>
  <si>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</si>
  <si>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</si>
  <si>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</si>
  <si>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</si>
  <si>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</si>
  <si>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</si>
  <si>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</si>
  <si>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</si>
  <si>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</si>
  <si>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</si>
  <si>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</si>
  <si>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</si>
  <si>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</si>
  <si>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</si>
  <si>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</si>
  <si>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</si>
  <si>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</si>
  <si>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</si>
  <si>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</si>
  <si>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</si>
  <si>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</si>
  <si>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</si>
  <si>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</si>
  <si>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</si>
  <si>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</si>
  <si>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</si>
  <si>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</si>
  <si>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</si>
  <si>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</si>
  <si>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</si>
  <si>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</si>
  <si>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</si>
  <si>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</si>
  <si>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</si>
  <si>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</si>
  <si>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</si>
  <si>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</si>
  <si>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</si>
  <si>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</si>
  <si>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</si>
  <si>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</si>
  <si>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</si>
  <si>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</si>
  <si>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</si>
  <si>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</si>
  <si>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</si>
  <si>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</si>
  <si>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</si>
  <si>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</si>
  <si>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</si>
  <si>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</si>
  <si>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</si>
  <si>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</si>
  <si>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</si>
  <si>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</si>
  <si>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</si>
  <si>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</si>
  <si>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</si>
  <si>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</si>
  <si>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</si>
  <si>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</si>
  <si>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</si>
  <si>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</si>
  <si>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</si>
  <si>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</si>
  <si>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</si>
  <si>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</si>
  <si>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</si>
  <si>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</si>
  <si>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</si>
  <si>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</si>
  <si>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</si>
  <si>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</si>
  <si>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</si>
  <si>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</si>
  <si>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</si>
  <si>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</si>
  <si>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</si>
  <si>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</si>
  <si>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</si>
  <si>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</si>
  <si>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</si>
  <si>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</si>
  <si>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</si>
  <si>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</si>
  <si>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</si>
  <si>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</si>
  <si>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</si>
  <si>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</si>
  <si>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</si>
  <si>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</si>
  <si>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</si>
  <si>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</si>
  <si>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</si>
  <si>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</si>
  <si>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</si>
  <si>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</si>
  <si>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</si>
  <si>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</si>
  <si>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</si>
  <si>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</si>
  <si>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</si>
  <si>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</si>
  <si>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</si>
  <si>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</si>
  <si>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</si>
  <si>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</si>
  <si>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</si>
  <si>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</si>
  <si>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</si>
  <si>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</si>
  <si>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</si>
  <si>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</si>
  <si>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</si>
  <si>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</si>
  <si>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</si>
  <si>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</si>
  <si>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</si>
  <si>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</si>
  <si>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</si>
  <si>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</si>
  <si>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</si>
  <si>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</si>
  <si>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</si>
  <si>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</si>
  <si>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</si>
  <si>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</si>
  <si>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</si>
  <si>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</si>
  <si>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</si>
  <si>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</si>
  <si>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</si>
  <si>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</si>
  <si>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</si>
  <si>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</si>
  <si>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</si>
  <si>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</si>
  <si>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</si>
  <si>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</si>
  <si>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</si>
  <si>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</si>
  <si>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</si>
  <si>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</si>
  <si>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</si>
  <si>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</si>
  <si>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</si>
  <si>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</si>
  <si>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</si>
  <si>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</si>
  <si>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</si>
  <si>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</si>
  <si>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</si>
  <si>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</si>
  <si>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</si>
  <si>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</si>
  <si>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</si>
  <si>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</si>
  <si>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</si>
  <si>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</si>
  <si>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</si>
  <si>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</si>
  <si>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</si>
  <si>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</si>
  <si>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</si>
  <si>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</si>
  <si>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</si>
  <si>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</si>
  <si>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</si>
  <si>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</si>
  <si>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</si>
  <si>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</si>
  <si>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</si>
  <si>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</si>
  <si>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</si>
  <si>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</si>
  <si>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</si>
  <si>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</si>
  <si>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</si>
  <si>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</si>
  <si>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</si>
  <si>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</si>
  <si>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</si>
  <si>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</si>
  <si>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</si>
  <si>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</si>
  <si>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</si>
  <si>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</si>
  <si>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</si>
  <si>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</si>
  <si>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</si>
  <si>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</si>
  <si>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</si>
  <si>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</si>
  <si>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</si>
  <si>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</si>
  <si>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</si>
  <si>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</si>
  <si>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</si>
  <si>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</si>
  <si>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</si>
  <si>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</si>
  <si>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</si>
  <si>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</si>
  <si>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</si>
  <si>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</si>
  <si>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</si>
  <si>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</si>
  <si>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</si>
  <si>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</si>
  <si>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</si>
  <si>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</si>
  <si>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</si>
  <si>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</si>
  <si>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</si>
  <si>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</si>
  <si>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</si>
  <si>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</si>
  <si>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</si>
  <si>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</si>
  <si>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</si>
  <si>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</si>
  <si>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</si>
  <si>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</si>
  <si>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</si>
  <si>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</si>
  <si>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</si>
  <si>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</si>
  <si>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</si>
  <si>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</si>
  <si>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</si>
  <si>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</si>
  <si>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</si>
  <si>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</si>
  <si>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</si>
  <si>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</si>
  <si>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</si>
  <si>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</si>
  <si>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</si>
  <si>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</si>
  <si>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</si>
  <si>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</si>
  <si>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</si>
  <si>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</si>
  <si>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</si>
  <si>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</si>
  <si>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</si>
  <si>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</si>
  <si>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</si>
  <si>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</si>
  <si>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</si>
  <si>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</si>
  <si>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</si>
  <si>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</si>
  <si>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</si>
  <si>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</si>
  <si>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</si>
  <si>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</si>
  <si>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</si>
  <si>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</si>
  <si>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</si>
  <si>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</si>
  <si>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</si>
  <si>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</si>
  <si>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</si>
  <si>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</si>
  <si>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</si>
  <si>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</si>
  <si>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</si>
  <si>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</si>
  <si>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</si>
  <si>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</si>
  <si>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</si>
  <si>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</si>
  <si>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</si>
  <si>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</si>
  <si>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</si>
  <si>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</si>
  <si>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</si>
  <si>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</si>
  <si>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</si>
  <si>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</si>
  <si>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</si>
  <si>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</si>
  <si>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</si>
  <si>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</si>
  <si>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</si>
  <si>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</si>
  <si>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</si>
  <si>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</si>
  <si>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</si>
  <si>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</si>
  <si>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</si>
  <si>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</si>
  <si>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</si>
  <si>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</si>
  <si>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</si>
  <si>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</si>
  <si>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</si>
  <si>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</si>
  <si>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</si>
  <si>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</si>
  <si>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</si>
  <si>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</si>
  <si>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</si>
  <si>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</si>
  <si>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</si>
  <si>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</si>
  <si>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</si>
  <si>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</si>
  <si>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</si>
  <si>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</si>
  <si>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</si>
  <si>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</si>
  <si>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</si>
  <si>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</si>
  <si>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</si>
  <si>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</si>
  <si>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</si>
  <si>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</si>
  <si>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</si>
  <si>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</si>
  <si>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</si>
  <si>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</si>
  <si>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</si>
  <si>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</si>
  <si>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</si>
  <si>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</si>
  <si>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</si>
  <si>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</si>
  <si>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</si>
  <si>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</si>
  <si>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</si>
  <si>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</si>
  <si>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</si>
  <si>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</si>
  <si>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</si>
  <si>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</si>
  <si>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</si>
  <si>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</si>
  <si>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</si>
  <si>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</si>
  <si>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</si>
  <si>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</si>
  <si>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</si>
  <si>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</si>
  <si>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</si>
  <si>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</si>
  <si>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</si>
  <si>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</si>
  <si>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</si>
  <si>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</si>
  <si>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</si>
  <si>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</si>
  <si>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</si>
  <si>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</si>
  <si>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</si>
  <si>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</si>
  <si>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</si>
  <si>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</si>
  <si>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</si>
  <si>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</si>
  <si>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</si>
  <si>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</si>
  <si>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</si>
  <si>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</si>
  <si>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</si>
  <si>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</si>
  <si>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</si>
  <si>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</si>
  <si>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</si>
  <si>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</si>
  <si>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</si>
  <si>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</si>
  <si>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</si>
  <si>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</si>
  <si>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</si>
  <si>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</si>
  <si>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</si>
  <si>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</si>
  <si>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</si>
  <si>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</si>
  <si>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</si>
  <si>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</si>
  <si>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</si>
  <si>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</si>
  <si>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</si>
  <si>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</si>
  <si>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</si>
  <si>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</si>
  <si>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</si>
  <si>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</si>
  <si>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</si>
  <si>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</si>
  <si>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</si>
  <si>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</si>
  <si>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</si>
  <si>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</si>
  <si>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</si>
  <si>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</si>
  <si>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</si>
  <si>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</si>
  <si>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</si>
  <si>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</si>
  <si>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</si>
  <si>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</si>
  <si>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</si>
  <si>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</si>
  <si>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</si>
  <si>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</si>
  <si>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</si>
  <si>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</si>
  <si>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</si>
  <si>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</si>
  <si>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</si>
  <si>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</si>
  <si>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</si>
  <si>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</si>
  <si>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</si>
  <si>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</si>
  <si>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</si>
  <si>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</si>
  <si>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</si>
  <si>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</si>
  <si>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</si>
  <si>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</si>
  <si>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</si>
  <si>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</si>
  <si>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</si>
  <si>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</si>
  <si>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</si>
  <si>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</si>
  <si>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</si>
  <si>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</si>
  <si>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</si>
  <si>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</si>
  <si>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</si>
  <si>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</si>
  <si>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</si>
  <si>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</si>
  <si>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</si>
  <si>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</si>
  <si>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</si>
  <si>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</si>
  <si>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</si>
  <si>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</si>
  <si>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</si>
  <si>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</si>
  <si>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</si>
  <si>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</si>
  <si>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</si>
  <si>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</si>
  <si>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</si>
  <si>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</si>
  <si>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</si>
  <si>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</si>
  <si>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</si>
  <si>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</si>
  <si>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</si>
  <si>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</si>
  <si>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</si>
  <si>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</si>
  <si>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</si>
  <si>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</si>
  <si>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</si>
  <si>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</si>
  <si>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</si>
  <si>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</si>
  <si>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</si>
  <si>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</si>
  <si>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</si>
  <si>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</si>
  <si>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</si>
  <si>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</si>
  <si>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</si>
  <si>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</si>
  <si>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</si>
  <si>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</si>
  <si>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</si>
  <si>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</si>
  <si>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</si>
  <si>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</si>
  <si>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</si>
  <si>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</si>
  <si>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</si>
  <si>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</si>
  <si>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</si>
  <si>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</si>
  <si>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</si>
  <si>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</si>
  <si>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</si>
  <si>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</si>
  <si>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</si>
  <si>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</si>
  <si>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</si>
  <si>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</si>
  <si>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</si>
  <si>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</si>
  <si>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</si>
  <si>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</si>
  <si>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</si>
  <si>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</si>
  <si>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</si>
  <si>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</si>
  <si>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</si>
  <si>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</si>
  <si>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</si>
  <si>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</si>
  <si>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</si>
  <si>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</si>
  <si>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</si>
  <si>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</si>
  <si>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</si>
  <si>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</si>
  <si>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</si>
  <si>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</si>
  <si>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</si>
  <si>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</si>
  <si>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</si>
  <si>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</si>
  <si>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</si>
  <si>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</si>
  <si>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</si>
  <si>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</si>
  <si>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</si>
  <si>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</si>
  <si>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</si>
  <si>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</si>
  <si>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</si>
  <si>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</si>
  <si>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</si>
  <si>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</si>
  <si>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</si>
  <si>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</si>
  <si>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</si>
  <si>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</si>
  <si>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</si>
  <si>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</si>
  <si>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</si>
  <si>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</si>
  <si>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</si>
  <si>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</si>
  <si>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</si>
  <si>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</si>
  <si>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</si>
  <si>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</si>
  <si>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</si>
  <si>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</si>
  <si>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</si>
  <si>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</si>
  <si>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</si>
  <si>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</si>
  <si>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</si>
  <si>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</si>
  <si>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</si>
  <si>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</si>
  <si>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</si>
  <si>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</si>
  <si>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</si>
  <si>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</si>
  <si>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</si>
  <si>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</si>
  <si>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</si>
  <si>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</si>
  <si>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</si>
  <si>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</si>
  <si>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</si>
  <si>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</si>
  <si>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</si>
  <si>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</si>
  <si>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</si>
  <si>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</si>
  <si>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</si>
  <si>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</si>
  <si>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</si>
  <si>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</si>
  <si>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</si>
  <si>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</si>
  <si>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</si>
  <si>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</si>
  <si>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</si>
  <si>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</si>
  <si>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</si>
  <si>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</si>
  <si>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</si>
  <si>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</si>
  <si>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</si>
  <si>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</si>
  <si>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</si>
  <si>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</si>
  <si>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</si>
  <si>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</si>
  <si>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</si>
  <si>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</si>
  <si>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</si>
  <si>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</si>
  <si>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</si>
  <si>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</si>
  <si>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</si>
  <si>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</si>
  <si>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</si>
  <si>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</si>
  <si>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</si>
  <si>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</si>
  <si>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</si>
  <si>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</si>
  <si>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</si>
  <si>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</si>
  <si>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</si>
  <si>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</si>
  <si>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</si>
  <si>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</si>
  <si>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</si>
  <si>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</si>
  <si>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</si>
  <si>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</si>
  <si>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</si>
  <si>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</si>
  <si>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</si>
  <si>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</si>
  <si>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</si>
  <si>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</si>
  <si>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</si>
  <si>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</si>
  <si>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</si>
  <si>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</si>
  <si>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</si>
  <si>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</si>
  <si>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</si>
  <si>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</si>
  <si>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</si>
  <si>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</si>
  <si>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</si>
  <si>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</si>
  <si>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</si>
  <si>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</si>
  <si>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</si>
  <si>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</si>
  <si>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</si>
  <si>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</si>
  <si>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</si>
  <si>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</si>
  <si>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</si>
  <si>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</si>
  <si>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</si>
  <si>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</si>
  <si>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</si>
  <si>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</si>
  <si>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</si>
  <si>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</si>
  <si>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</si>
  <si>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</si>
  <si>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</si>
  <si>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</si>
  <si>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</si>
  <si>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</si>
  <si>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</si>
  <si>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</si>
  <si>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</si>
  <si>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</si>
  <si>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</si>
  <si>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</si>
  <si>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</si>
  <si>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</si>
  <si>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</si>
  <si>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</si>
  <si>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</si>
  <si>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</si>
  <si>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</si>
  <si>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</si>
  <si>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</si>
  <si>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</si>
  <si>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</si>
  <si>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</si>
  <si>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</si>
  <si>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</si>
  <si>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</si>
  <si>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</si>
  <si>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</si>
  <si>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</si>
  <si>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</si>
  <si>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</si>
  <si>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</si>
  <si>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</si>
  <si>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</si>
  <si>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</si>
  <si>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</si>
  <si>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</si>
  <si>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</si>
  <si>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</si>
  <si>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</si>
  <si>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</si>
  <si>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</si>
  <si>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</si>
  <si>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</si>
  <si>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</si>
  <si>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</si>
  <si>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</si>
  <si>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</si>
  <si>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</si>
  <si>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</si>
  <si>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</si>
  <si>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</si>
  <si>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</si>
  <si>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</si>
  <si>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</si>
  <si>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</si>
  <si>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</si>
  <si>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</si>
  <si>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</si>
  <si>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</si>
  <si>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</si>
  <si>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</si>
  <si>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</si>
  <si>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</si>
  <si>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</si>
  <si>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</si>
  <si>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</si>
  <si>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</si>
  <si>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</si>
  <si>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</si>
  <si>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</si>
  <si>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</si>
  <si>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</si>
  <si>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</si>
  <si>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</si>
  <si>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</si>
  <si>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</si>
  <si>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</si>
  <si>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</si>
  <si>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</si>
  <si>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</si>
  <si>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</si>
  <si>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</si>
  <si>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</si>
  <si>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</si>
  <si>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</si>
  <si>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</si>
  <si>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</si>
  <si>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</si>
  <si>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</si>
  <si>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</si>
  <si>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</si>
  <si>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</si>
  <si>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</si>
  <si>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</si>
  <si>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</si>
  <si>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</si>
  <si>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</si>
  <si>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</si>
  <si>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</si>
  <si>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</si>
  <si>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</si>
  <si>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</si>
  <si>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</si>
  <si>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</si>
  <si>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</si>
  <si>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</si>
  <si>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</si>
  <si>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</si>
  <si>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</si>
  <si>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</si>
  <si>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</si>
  <si>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</si>
  <si>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</si>
  <si>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</si>
  <si>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</si>
  <si>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</si>
  <si>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</si>
  <si>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</si>
  <si>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</si>
  <si>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</si>
  <si>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</si>
  <si>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</si>
  <si>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</si>
  <si>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</si>
  <si>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</si>
  <si>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</si>
  <si>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</si>
  <si>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</si>
  <si>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</si>
  <si>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</si>
  <si>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</si>
  <si>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</si>
  <si>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</si>
  <si>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</si>
  <si>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</si>
  <si>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</si>
  <si>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</si>
  <si>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</si>
  <si>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</si>
  <si>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</si>
  <si>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</si>
  <si>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</si>
  <si>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</si>
  <si>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</si>
  <si>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</si>
  <si>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</si>
  <si>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</si>
  <si>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</si>
  <si>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</si>
  <si>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</si>
  <si>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</si>
  <si>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</si>
  <si>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</si>
  <si>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</si>
  <si>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</si>
  <si>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</si>
  <si>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</si>
  <si>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</si>
  <si>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</si>
  <si>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</si>
  <si>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</si>
  <si>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</si>
  <si>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</si>
  <si>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</si>
  <si>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</si>
  <si>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</si>
  <si>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</si>
  <si>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</si>
  <si>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</si>
  <si>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</si>
  <si>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</si>
  <si>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</si>
  <si>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</si>
  <si>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</si>
  <si>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</si>
  <si>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</si>
  <si>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</si>
  <si>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</si>
  <si>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</si>
  <si>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</si>
  <si>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</si>
  <si>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</si>
  <si>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</si>
  <si>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</si>
  <si>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</si>
  <si>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</si>
  <si>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</si>
  <si>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</si>
  <si>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</si>
  <si>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</si>
  <si>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</si>
  <si>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</si>
  <si>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</si>
  <si>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</si>
  <si>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</si>
  <si>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</si>
  <si>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</si>
  <si>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</si>
  <si>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</si>
  <si>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</si>
  <si>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</si>
  <si>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</si>
  <si>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</si>
  <si>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</si>
  <si>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</si>
  <si>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</si>
  <si>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</si>
  <si>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</si>
  <si>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</si>
  <si>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</si>
  <si>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</si>
  <si>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</si>
  <si>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</si>
  <si>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</si>
  <si>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</si>
  <si>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</si>
  <si>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</si>
  <si>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</si>
  <si>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</si>
  <si>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</si>
  <si>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</si>
  <si>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</si>
  <si>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</si>
  <si>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</si>
  <si>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</si>
  <si>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</si>
  <si>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</si>
  <si>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</si>
  <si>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</si>
  <si>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</si>
  <si>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</si>
  <si>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</si>
  <si>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</si>
  <si>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</si>
  <si>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</si>
  <si>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</si>
  <si>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</si>
  <si>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</si>
  <si>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</si>
  <si>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</si>
  <si>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</si>
  <si>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</si>
  <si>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</si>
  <si>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</si>
  <si>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</si>
  <si>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</si>
  <si>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</si>
  <si>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</si>
  <si>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</si>
  <si>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</si>
  <si>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</si>
  <si>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</si>
  <si>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</si>
  <si>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</si>
  <si>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</si>
  <si>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</si>
  <si>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</si>
  <si>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</si>
  <si>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</si>
  <si>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</si>
  <si>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</si>
  <si>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</si>
  <si>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</si>
  <si>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</si>
  <si>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</si>
  <si>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</si>
  <si>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</si>
  <si>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</si>
  <si>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</si>
  <si>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</si>
  <si>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</si>
  <si>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</si>
  <si>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</si>
  <si>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</si>
  <si>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</si>
  <si>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</si>
  <si>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</si>
  <si>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</si>
  <si>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</si>
  <si>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</si>
  <si>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</si>
  <si>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</si>
  <si>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</si>
  <si>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</si>
  <si>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</si>
  <si>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</si>
  <si>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</si>
  <si>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</si>
  <si>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</si>
  <si>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</si>
  <si>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</si>
  <si>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</si>
  <si>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</si>
  <si>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</si>
  <si>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</si>
  <si>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</si>
  <si>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</si>
  <si>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</si>
  <si>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</si>
  <si>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</si>
  <si>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</si>
  <si>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</si>
  <si>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</si>
  <si>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</si>
  <si>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</si>
  <si>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</si>
  <si>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</si>
  <si>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</si>
  <si>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</si>
  <si>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</si>
  <si>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</si>
  <si>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</si>
  <si>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</si>
  <si>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</si>
  <si>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</si>
  <si>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</si>
  <si>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</si>
  <si>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</si>
  <si>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</si>
  <si>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</si>
  <si>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</si>
  <si>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</si>
  <si>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</si>
  <si>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</si>
  <si>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</si>
  <si>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</si>
  <si>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</si>
  <si>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</si>
  <si>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</si>
  <si>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</si>
  <si>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</si>
  <si>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</si>
  <si>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</si>
  <si>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</si>
  <si>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</si>
  <si>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</si>
  <si>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</si>
  <si>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</si>
  <si>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</si>
  <si>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</si>
  <si>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</si>
  <si>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</si>
  <si>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</si>
  <si>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</si>
  <si>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</si>
  <si>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</si>
  <si>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</si>
  <si>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</si>
  <si>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</si>
  <si>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</si>
  <si>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</si>
  <si>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</si>
  <si>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</si>
  <si>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</si>
  <si>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</si>
  <si>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</si>
  <si>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</si>
  <si>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</si>
  <si>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</si>
  <si>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</si>
  <si>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</si>
  <si>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</si>
  <si>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</si>
  <si>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</si>
  <si>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</si>
  <si>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</si>
  <si>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</si>
  <si>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</si>
  <si>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</si>
  <si>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</si>
  <si>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</si>
  <si>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</si>
  <si>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</si>
  <si>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</si>
  <si>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</si>
  <si>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</si>
  <si>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</si>
  <si>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</si>
  <si>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</si>
  <si>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</si>
  <si>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</si>
  <si>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</si>
  <si>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</si>
  <si>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</si>
  <si>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</si>
  <si>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</si>
  <si>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</si>
  <si>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</si>
  <si>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</si>
  <si>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</si>
  <si>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</si>
  <si>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</si>
  <si>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</si>
  <si>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</si>
  <si>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</si>
  <si>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</si>
  <si>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</si>
  <si>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</si>
  <si>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</si>
  <si>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</si>
  <si>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</si>
  <si>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</si>
  <si>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</si>
  <si>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</si>
  <si>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</si>
  <si>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</si>
  <si>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</si>
  <si>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</si>
  <si>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</si>
  <si>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</si>
  <si>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</si>
  <si>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</si>
  <si>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</si>
  <si>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</si>
  <si>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</si>
  <si>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</si>
  <si>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</si>
  <si>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</si>
  <si>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</si>
  <si>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</si>
  <si>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</si>
  <si>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</si>
  <si>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</si>
  <si>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</si>
  <si>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</si>
  <si>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</si>
  <si>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</si>
  <si>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</si>
  <si>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</si>
  <si>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</si>
  <si>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</si>
  <si>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</si>
  <si>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</si>
  <si>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</si>
  <si>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</si>
  <si>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</si>
  <si>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</si>
  <si>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</si>
  <si>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</si>
  <si>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</si>
  <si>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</si>
  <si>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</si>
  <si>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</si>
  <si>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</si>
  <si>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</si>
  <si>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</si>
  <si>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</si>
  <si>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</si>
  <si>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</si>
  <si>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</si>
  <si>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</si>
  <si>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</si>
  <si>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</si>
  <si>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</si>
  <si>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</si>
  <si>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</si>
  <si>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</si>
  <si>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</si>
  <si>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</si>
  <si>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</si>
  <si>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</si>
  <si>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</si>
  <si>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</si>
  <si>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</si>
  <si>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</si>
  <si>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</si>
  <si>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</si>
  <si>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</si>
  <si>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</si>
  <si>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</si>
  <si>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</si>
  <si>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</si>
  <si>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</si>
  <si>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</si>
  <si>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</si>
  <si>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</si>
  <si>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</si>
  <si>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</si>
  <si>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</si>
  <si>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</si>
  <si>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</si>
  <si>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</si>
  <si>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</si>
  <si>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</si>
  <si>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</si>
  <si>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</si>
  <si>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</si>
  <si>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</si>
  <si>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</si>
  <si>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</si>
  <si>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</si>
  <si>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</si>
  <si>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</si>
  <si>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</si>
  <si>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</si>
  <si>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</si>
  <si>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</si>
  <si>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</si>
  <si>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</si>
  <si>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</si>
  <si>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</si>
  <si>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</si>
  <si>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</si>
  <si>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</si>
  <si>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</si>
  <si>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</si>
  <si>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</si>
  <si>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</si>
  <si>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</si>
  <si>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</si>
  <si>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</si>
  <si>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</si>
  <si>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</si>
  <si>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</si>
  <si>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</si>
  <si>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</si>
  <si>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</si>
  <si>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</si>
  <si>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</si>
  <si>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</si>
  <si>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</si>
  <si>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</si>
  <si>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</si>
  <si>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</si>
  <si>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</si>
  <si>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</si>
  <si>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</si>
  <si>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</si>
  <si>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</si>
  <si>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</si>
  <si>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</si>
  <si>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</si>
  <si>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</si>
  <si>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</si>
  <si>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</si>
  <si>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</si>
  <si>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</si>
  <si>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</si>
  <si>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</si>
  <si>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</si>
  <si>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</si>
  <si>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</si>
  <si>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</si>
  <si>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</si>
  <si>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</si>
  <si>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</si>
  <si>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</si>
  <si>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</si>
  <si>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</si>
  <si>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</si>
  <si>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</si>
  <si>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</si>
  <si>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</si>
  <si>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</si>
  <si>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</si>
  <si>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</si>
  <si>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</si>
  <si>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</si>
  <si>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</si>
  <si>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</si>
  <si>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</si>
  <si>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</si>
  <si>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</si>
  <si>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</si>
  <si>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</si>
  <si>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</si>
  <si>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</si>
  <si>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</si>
  <si>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</si>
  <si>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</si>
  <si>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</si>
  <si>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</si>
  <si>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</si>
  <si>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</si>
  <si>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</si>
  <si>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</si>
  <si>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</si>
  <si>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</si>
  <si>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</si>
  <si>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</si>
  <si>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</si>
  <si>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</si>
  <si>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</si>
  <si>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</si>
  <si>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</si>
  <si>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</si>
  <si>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</si>
  <si>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</si>
  <si>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</si>
  <si>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</si>
  <si>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</si>
  <si>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</si>
  <si>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</si>
  <si>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</si>
  <si>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</si>
  <si>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</si>
  <si>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</si>
  <si>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</si>
  <si>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</si>
  <si>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</si>
  <si>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</si>
  <si>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</si>
  <si>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</si>
  <si>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</si>
  <si>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</si>
  <si>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</si>
  <si>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</si>
  <si>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</si>
  <si>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</si>
  <si>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</si>
  <si>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</si>
  <si>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</si>
  <si>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</si>
  <si>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</si>
  <si>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</si>
  <si>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</si>
  <si>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</si>
  <si>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</si>
  <si>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</si>
  <si>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</si>
  <si>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</si>
  <si>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</si>
  <si>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</si>
  <si>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</si>
  <si>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</si>
  <si>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</si>
  <si>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</si>
  <si>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</si>
  <si>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</si>
  <si>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</si>
  <si>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</si>
  <si>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</si>
  <si>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</si>
  <si>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</si>
  <si>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</si>
  <si>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</si>
  <si>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</si>
  <si>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</si>
  <si>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</si>
  <si>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</si>
  <si>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</si>
  <si>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</si>
  <si>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</si>
  <si>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</si>
  <si>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</si>
  <si>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</si>
  <si>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</si>
  <si>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</si>
  <si>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</si>
  <si>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</si>
  <si>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</si>
  <si>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</si>
  <si>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</si>
  <si>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</si>
  <si>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</si>
  <si>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</si>
  <si>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</si>
  <si>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</si>
  <si>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</si>
  <si>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</si>
  <si>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</si>
  <si>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</si>
  <si>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</si>
  <si>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</si>
  <si>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</si>
  <si>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</si>
  <si>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</si>
  <si>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</si>
  <si>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</si>
  <si>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</si>
  <si>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</si>
  <si>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</si>
  <si>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</si>
  <si>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</si>
  <si>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</si>
  <si>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</si>
  <si>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</si>
  <si>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</si>
  <si>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</si>
  <si>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</si>
  <si>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</si>
  <si>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</si>
  <si>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</si>
  <si>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</si>
  <si>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</si>
  <si>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</si>
  <si>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</si>
  <si>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</si>
  <si>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</si>
  <si>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</si>
  <si>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</si>
  <si>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</si>
  <si>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</si>
  <si>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</si>
  <si>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</si>
  <si>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</si>
  <si>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</si>
  <si>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</si>
  <si>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</si>
  <si>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</si>
  <si>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</si>
  <si>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</si>
  <si>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</si>
  <si>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</si>
  <si>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</si>
  <si>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</si>
  <si>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</si>
  <si>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</si>
  <si>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</si>
  <si>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</si>
  <si>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</si>
  <si>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</si>
  <si>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</si>
  <si>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</si>
  <si>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</si>
  <si>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</si>
  <si>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</si>
  <si>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</si>
  <si>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</si>
  <si>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</si>
  <si>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</si>
  <si>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</si>
  <si>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</si>
  <si>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</si>
  <si>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</si>
  <si>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</si>
  <si>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</si>
  <si>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</si>
  <si>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</si>
  <si>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</si>
  <si>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</si>
  <si>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</si>
  <si>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</si>
  <si>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</si>
  <si>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</si>
  <si>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</si>
  <si>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</si>
  <si>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</si>
  <si>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</si>
  <si>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</si>
  <si>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</si>
  <si>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</si>
  <si>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</si>
  <si>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</si>
  <si>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</si>
  <si>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</si>
  <si>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</si>
  <si>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</si>
  <si>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</si>
  <si>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</si>
  <si>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</si>
  <si>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</si>
  <si>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</si>
  <si>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</si>
  <si>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</si>
  <si>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</si>
  <si>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</si>
  <si>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</si>
  <si>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</si>
  <si>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</si>
  <si>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</si>
  <si>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</si>
  <si>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</si>
  <si>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</si>
  <si>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</si>
  <si>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</si>
  <si>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</si>
  <si>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</si>
  <si>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</si>
  <si>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</si>
  <si>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</si>
  <si>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</si>
  <si>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</si>
  <si>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</si>
  <si>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</si>
  <si>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</si>
  <si>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</si>
  <si>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</si>
  <si>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</si>
  <si>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</si>
  <si>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</si>
  <si>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</si>
  <si>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</si>
  <si>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</si>
  <si>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</si>
  <si>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</si>
  <si>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</si>
  <si>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</si>
  <si>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</si>
  <si>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</si>
  <si>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</si>
  <si>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</si>
  <si>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</si>
  <si>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</si>
  <si>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</si>
  <si>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</si>
  <si>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</si>
  <si>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</si>
  <si>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</si>
  <si>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</si>
  <si>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</si>
  <si>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</si>
  <si>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</si>
  <si>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</si>
  <si>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</si>
  <si>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</si>
  <si>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</si>
  <si>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</si>
  <si>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</si>
  <si>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</si>
  <si>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</si>
  <si>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</si>
  <si>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</si>
  <si>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</si>
  <si>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</si>
  <si>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</si>
  <si>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</si>
  <si>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</si>
  <si>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</si>
  <si>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</si>
  <si>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</si>
  <si>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</si>
  <si>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</si>
  <si>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</si>
  <si>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</si>
  <si>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</si>
  <si>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</si>
  <si>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</si>
  <si>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</si>
  <si>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</si>
  <si>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</si>
  <si>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</si>
  <si>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</si>
  <si>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</si>
  <si>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</si>
  <si>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</si>
  <si>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</si>
  <si>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</si>
  <si>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</si>
  <si>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</si>
  <si>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</si>
  <si>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</si>
  <si>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</si>
  <si>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</si>
  <si>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</si>
  <si>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</si>
  <si>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</si>
  <si>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</si>
  <si>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</si>
  <si>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</si>
  <si>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</si>
  <si>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</si>
  <si>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</si>
  <si>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</si>
  <si>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</si>
  <si>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</si>
  <si>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</si>
  <si>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</si>
  <si>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</si>
  <si>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</si>
  <si>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</si>
  <si>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</si>
  <si>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</si>
  <si>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</si>
  <si>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</si>
  <si>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</si>
  <si>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</si>
  <si>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</si>
  <si>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</si>
  <si>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</si>
  <si>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</si>
  <si>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</si>
  <si>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</si>
  <si>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</si>
  <si>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</si>
  <si>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</si>
  <si>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</si>
  <si>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</si>
  <si>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</si>
  <si>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</si>
  <si>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</si>
  <si>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</si>
  <si>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</si>
  <si>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</si>
  <si>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</si>
  <si>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</si>
  <si>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</si>
  <si>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</si>
  <si>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</si>
  <si>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</si>
  <si>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</si>
  <si>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</si>
  <si>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</si>
  <si>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</si>
  <si>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</si>
  <si>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</si>
  <si>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</si>
  <si>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</si>
  <si>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</si>
  <si>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</si>
  <si>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</si>
  <si>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</si>
  <si>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</si>
  <si>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</si>
  <si>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</si>
  <si>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</si>
  <si>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</si>
  <si>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</si>
  <si>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</si>
  <si>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</si>
  <si>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</si>
  <si>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</si>
  <si>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</si>
  <si>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</si>
  <si>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</si>
  <si>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</si>
  <si>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</si>
  <si>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</si>
  <si>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</si>
  <si>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</si>
  <si>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</si>
  <si>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</si>
  <si>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</si>
  <si>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</si>
  <si>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</si>
  <si>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</si>
  <si>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</si>
  <si>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</si>
  <si>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</si>
  <si>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</si>
  <si>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</si>
  <si>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</si>
  <si>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</si>
  <si>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</si>
  <si>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</si>
  <si>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</si>
  <si>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</si>
  <si>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</si>
  <si>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</si>
  <si>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</si>
  <si>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</si>
  <si>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</si>
  <si>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</si>
  <si>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</si>
  <si>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</si>
  <si>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</si>
  <si>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</si>
  <si>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</si>
  <si>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</si>
  <si>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</si>
  <si>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</si>
  <si>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</si>
  <si>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</si>
  <si>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</si>
  <si>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</si>
  <si>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</si>
  <si>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</si>
  <si>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</si>
  <si>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</si>
  <si>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</si>
  <si>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</si>
  <si>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</si>
  <si>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</si>
  <si>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</si>
  <si>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</si>
  <si>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</si>
  <si>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</si>
  <si>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</si>
  <si>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</si>
  <si>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</si>
  <si>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</si>
  <si>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</si>
  <si>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</si>
  <si>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</si>
  <si>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</si>
  <si>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</si>
  <si>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</si>
  <si>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</si>
  <si>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</si>
  <si>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</si>
  <si>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</si>
  <si>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</si>
  <si>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</si>
  <si>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</si>
  <si>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</si>
  <si>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</si>
  <si>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</si>
  <si>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</si>
  <si>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</si>
  <si>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</si>
  <si>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</si>
  <si>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</si>
  <si>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</si>
  <si>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</si>
  <si>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</si>
  <si>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</si>
  <si>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</si>
  <si>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</si>
  <si>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</si>
  <si>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</si>
  <si>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</si>
  <si>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</si>
  <si>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</si>
  <si>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</si>
  <si>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</si>
  <si>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</si>
  <si>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</si>
  <si>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</si>
  <si>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</si>
  <si>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</si>
  <si>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</si>
  <si>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</si>
  <si>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</si>
  <si>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</si>
  <si>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</si>
  <si>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</si>
  <si>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</si>
  <si>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</si>
  <si>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</si>
  <si>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</si>
  <si>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</si>
  <si>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</si>
  <si>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</si>
  <si>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</si>
  <si>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</si>
  <si>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</si>
  <si>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</si>
  <si>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</si>
  <si>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</si>
  <si>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</si>
  <si>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</si>
  <si>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</si>
  <si>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</si>
  <si>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</si>
  <si>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</si>
  <si>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</si>
  <si>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</si>
  <si>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</si>
  <si>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</si>
  <si>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</si>
  <si>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</si>
  <si>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</si>
  <si>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</si>
  <si>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</si>
  <si>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</si>
  <si>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</si>
  <si>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</si>
  <si>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</si>
  <si>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</si>
  <si>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</si>
  <si>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</si>
  <si>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</si>
  <si>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</si>
  <si>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</si>
  <si>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</si>
  <si>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</si>
  <si>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</si>
  <si>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</si>
  <si>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</si>
  <si>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</si>
  <si>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</si>
  <si>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</si>
  <si>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</si>
  <si>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</si>
  <si>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</si>
  <si>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</si>
  <si>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</si>
  <si>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</si>
  <si>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</si>
  <si>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</si>
  <si>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</si>
  <si>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</si>
  <si>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</si>
  <si>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</si>
  <si>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</si>
  <si>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</si>
  <si>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</si>
  <si>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</si>
  <si>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</si>
  <si>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</si>
  <si>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</si>
  <si>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</si>
  <si>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</si>
  <si>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</si>
  <si>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</si>
  <si>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</si>
  <si>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</si>
  <si>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</si>
  <si>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</si>
  <si>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</si>
  <si>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</si>
  <si>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</si>
  <si>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</si>
  <si>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</si>
  <si>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</si>
  <si>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</si>
  <si>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</si>
  <si>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</si>
  <si>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</si>
  <si>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</si>
  <si>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</si>
  <si>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</si>
  <si>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</si>
  <si>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</si>
  <si>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</si>
  <si>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</si>
  <si>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</si>
  <si>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</si>
  <si>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</si>
  <si>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</si>
  <si>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</si>
  <si>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</si>
  <si>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</si>
  <si>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</si>
  <si>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</si>
  <si>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</si>
  <si>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</si>
  <si>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</si>
  <si>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</si>
  <si>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</si>
  <si>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</si>
  <si>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</si>
  <si>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</si>
  <si>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</si>
  <si>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</si>
  <si>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</si>
  <si>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</si>
  <si>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</si>
  <si>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</si>
  <si>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</si>
  <si>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</si>
  <si>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</si>
  <si>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</si>
  <si>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</si>
  <si>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</si>
  <si>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</si>
  <si>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</si>
  <si>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</si>
  <si>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</si>
  <si>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</si>
  <si>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</si>
  <si>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</si>
  <si>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</si>
  <si>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</si>
  <si>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</si>
  <si>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</si>
  <si>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</si>
  <si>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</si>
  <si>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</si>
  <si>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</si>
  <si>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</si>
  <si>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</si>
  <si>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</si>
  <si>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</si>
  <si>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</si>
  <si>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</si>
  <si>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</si>
  <si>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</si>
  <si>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</si>
  <si>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</si>
  <si>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</si>
  <si>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</si>
  <si>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</si>
  <si>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</si>
  <si>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</si>
  <si>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</si>
  <si>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</si>
  <si>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</si>
  <si>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</si>
  <si>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</si>
  <si>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</si>
  <si>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</si>
  <si>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</si>
  <si>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</si>
  <si>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</si>
  <si>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</si>
  <si>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</si>
  <si>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</si>
  <si>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</si>
  <si>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</si>
  <si>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</si>
  <si>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</si>
  <si>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</si>
  <si>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</si>
  <si>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</si>
  <si>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</si>
  <si>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</si>
  <si>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</si>
  <si>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</si>
  <si>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</si>
  <si>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</si>
  <si>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</si>
  <si>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</si>
  <si>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</si>
  <si>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</si>
  <si>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</si>
  <si>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</si>
  <si>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</si>
  <si>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</si>
  <si>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</si>
  <si>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</si>
  <si>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</si>
  <si>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</si>
  <si>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</si>
  <si>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</si>
  <si>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</si>
  <si>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</si>
  <si>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</si>
  <si>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</si>
  <si>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</si>
  <si>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</si>
  <si>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</si>
  <si>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</si>
  <si>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</si>
  <si>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</si>
  <si>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</si>
  <si>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</si>
  <si>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</si>
  <si>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</si>
  <si>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</si>
  <si>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</si>
  <si>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</si>
  <si>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</si>
  <si>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</si>
  <si>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</si>
  <si>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</si>
  <si>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</si>
  <si>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</si>
  <si>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</si>
  <si>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</si>
  <si>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</si>
  <si>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</si>
  <si>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</si>
  <si>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</si>
  <si>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</si>
  <si>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</si>
  <si>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</si>
  <si>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</si>
  <si>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</si>
  <si>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</si>
  <si>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</si>
  <si>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</si>
  <si>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</si>
  <si>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</si>
  <si>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</si>
  <si>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</si>
  <si>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</si>
  <si>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</si>
  <si>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</si>
  <si>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</si>
  <si>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</si>
  <si>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</si>
  <si>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</si>
  <si>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</si>
  <si>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</si>
  <si>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</si>
  <si>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</si>
  <si>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</si>
  <si>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</si>
  <si>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</si>
  <si>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</si>
  <si>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</si>
  <si>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</si>
  <si>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</si>
  <si>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</si>
  <si>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</si>
  <si>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</si>
  <si>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</si>
  <si>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</si>
  <si>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</si>
  <si>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</si>
  <si>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</si>
  <si>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</si>
  <si>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</si>
  <si>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</si>
  <si>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</si>
  <si>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</si>
  <si>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</si>
  <si>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</si>
  <si>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</si>
  <si>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</si>
  <si>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</si>
  <si>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</si>
  <si>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</si>
  <si>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</si>
  <si>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</si>
  <si>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</si>
  <si>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</si>
  <si>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</si>
  <si>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</si>
  <si>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</si>
  <si>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</si>
  <si>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</si>
  <si>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</si>
  <si>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</si>
  <si>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</si>
  <si>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</si>
  <si>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</si>
  <si>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</si>
  <si>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</si>
  <si>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</si>
  <si>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</si>
  <si>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</si>
  <si>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</si>
  <si>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</si>
  <si>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</si>
  <si>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</si>
  <si>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</si>
  <si>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</si>
  <si>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</si>
  <si>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</si>
  <si>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</si>
  <si>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</si>
  <si>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</si>
  <si>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</si>
  <si>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</si>
  <si>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</si>
  <si>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</si>
  <si>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</si>
  <si>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</si>
  <si>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</si>
  <si>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</si>
  <si>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</si>
  <si>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</si>
  <si>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</si>
  <si>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</si>
  <si>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</si>
  <si>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</si>
  <si>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</si>
  <si>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</si>
  <si>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</si>
  <si>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</si>
  <si>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</si>
  <si>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</si>
  <si>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</si>
  <si>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</si>
  <si>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</si>
  <si>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</si>
  <si>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</si>
  <si>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</si>
  <si>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</si>
  <si>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</si>
  <si>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</si>
  <si>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</si>
  <si>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</si>
  <si>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</si>
  <si>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</si>
  <si>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</si>
  <si>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</si>
  <si>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</si>
  <si>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</si>
  <si>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</si>
  <si>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</si>
  <si>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</si>
  <si>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</si>
  <si>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</si>
  <si>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</si>
  <si>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</si>
  <si>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</si>
  <si>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</si>
  <si>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</si>
  <si>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</si>
  <si>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</si>
  <si>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</si>
  <si>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</si>
  <si>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</si>
  <si>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</si>
  <si>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</si>
  <si>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</si>
  <si>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</si>
  <si>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</si>
  <si>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</si>
  <si>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</si>
  <si>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</si>
  <si>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</si>
  <si>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</si>
  <si>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</si>
  <si>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</si>
  <si>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</si>
  <si>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</si>
  <si>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</si>
  <si>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</si>
  <si>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</si>
  <si>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</si>
  <si>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</si>
  <si>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</si>
  <si>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</si>
  <si>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</si>
  <si>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</si>
  <si>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</si>
  <si>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</si>
  <si>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</si>
  <si>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</si>
  <si>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</si>
  <si>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</si>
  <si>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</si>
  <si>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</si>
  <si>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</si>
  <si>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</si>
  <si>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</si>
  <si>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</si>
  <si>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</si>
  <si>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</si>
  <si>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</si>
  <si>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</si>
  <si>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</si>
  <si>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</si>
  <si>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</si>
  <si>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</si>
  <si>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</si>
  <si>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</si>
  <si>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</si>
  <si>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</si>
  <si>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</si>
  <si>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</si>
  <si>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</si>
  <si>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</si>
  <si>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</si>
  <si>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</si>
  <si>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</si>
  <si>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</si>
  <si>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</si>
  <si>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</si>
  <si>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</si>
  <si>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</si>
  <si>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</si>
  <si>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</si>
  <si>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</si>
  <si>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</si>
  <si>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</si>
  <si>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</si>
  <si>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</si>
  <si>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</si>
  <si>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</si>
  <si>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</si>
  <si>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</si>
  <si>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</si>
  <si>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</si>
  <si>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</si>
  <si>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</si>
  <si>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</si>
  <si>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</si>
  <si>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</si>
  <si>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</si>
  <si>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</si>
  <si>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</si>
  <si>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</si>
  <si>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</si>
  <si>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</si>
  <si>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</si>
  <si>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</si>
  <si>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</si>
  <si>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</si>
  <si>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</si>
  <si>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</si>
  <si>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</si>
  <si>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</si>
  <si>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</si>
  <si>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</si>
  <si>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</si>
  <si>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</si>
  <si>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</si>
  <si>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</si>
  <si>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</si>
  <si>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</si>
  <si>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</si>
  <si>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</si>
  <si>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</si>
  <si>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</si>
  <si>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</si>
  <si>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</si>
  <si>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</si>
  <si>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</si>
  <si>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</si>
  <si>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</si>
  <si>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</si>
  <si>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</si>
  <si>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</si>
  <si>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</si>
  <si>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</si>
  <si>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</si>
  <si>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</si>
  <si>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</si>
  <si>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</si>
  <si>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</si>
  <si>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</si>
  <si>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</si>
  <si>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</si>
  <si>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</si>
  <si>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</si>
  <si>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</si>
  <si>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</si>
  <si>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</si>
  <si>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</si>
  <si>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</si>
  <si>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</si>
  <si>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</si>
  <si>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</si>
  <si>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</si>
  <si>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</si>
  <si>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</si>
  <si>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</si>
  <si>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</si>
  <si>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</si>
  <si>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</si>
  <si>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</si>
  <si>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</si>
  <si>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</si>
  <si>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</si>
  <si>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</si>
  <si>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</si>
  <si>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</si>
  <si>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</si>
  <si>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</si>
  <si>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</si>
  <si>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</si>
  <si>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</si>
  <si>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</si>
  <si>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</si>
  <si>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</si>
  <si>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</si>
  <si>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</si>
  <si>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</si>
  <si>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</si>
  <si>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</si>
  <si>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</si>
  <si>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</si>
  <si>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</si>
  <si>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</si>
  <si>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</si>
  <si>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</si>
  <si>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</si>
  <si>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</si>
  <si>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</si>
  <si>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</si>
  <si>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</si>
  <si>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</si>
  <si>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</si>
  <si>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</si>
  <si>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</si>
  <si>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</si>
  <si>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</si>
  <si>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</si>
  <si>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</si>
  <si>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</si>
  <si>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</si>
  <si>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</si>
  <si>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</si>
  <si>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</si>
  <si>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</si>
  <si>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</si>
  <si>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</si>
  <si>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</si>
  <si>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</si>
  <si>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</si>
  <si>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</si>
  <si>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</si>
  <si>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</si>
  <si>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</si>
  <si>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</si>
  <si>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</si>
  <si>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</si>
  <si>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</si>
  <si>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</si>
  <si>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</si>
  <si>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</si>
  <si>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</si>
  <si>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</si>
  <si>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</si>
  <si>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</si>
  <si>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</si>
  <si>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</si>
  <si>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</si>
  <si>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</si>
  <si>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</si>
  <si>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</si>
  <si>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</si>
  <si>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</si>
  <si>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</si>
  <si>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</si>
  <si>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</si>
  <si>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</si>
  <si>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</si>
  <si>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</si>
  <si>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</si>
  <si>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</si>
  <si>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</si>
  <si>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</si>
  <si>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</si>
  <si>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</si>
  <si>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</si>
  <si>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</si>
  <si>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</si>
  <si>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</si>
  <si>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</si>
  <si>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</si>
  <si>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</si>
  <si>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</si>
  <si>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</si>
  <si>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</si>
  <si>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</si>
  <si>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</si>
  <si>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</si>
  <si>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</si>
  <si>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</si>
  <si>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</si>
  <si>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</si>
  <si>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</si>
  <si>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</si>
  <si>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</si>
  <si>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</si>
  <si>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</si>
  <si>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</si>
  <si>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</si>
  <si>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</si>
  <si>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</si>
  <si>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</si>
  <si>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</si>
  <si>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</si>
  <si>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</si>
  <si>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</si>
  <si>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</si>
  <si>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</si>
  <si>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</si>
  <si>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</si>
  <si>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</si>
  <si>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</si>
  <si>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</si>
  <si>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</si>
  <si>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</si>
  <si>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</si>
  <si>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</si>
  <si>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</si>
  <si>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</si>
  <si>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</si>
  <si>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</si>
  <si>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</si>
  <si>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</si>
  <si>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</si>
  <si>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</si>
  <si>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</si>
  <si>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</si>
  <si>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</si>
  <si>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</si>
  <si>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</si>
  <si>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</si>
  <si>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</si>
  <si>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</si>
  <si>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</si>
  <si>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</si>
  <si>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</si>
  <si>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</si>
  <si>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</si>
  <si>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</si>
  <si>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</si>
  <si>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</si>
  <si>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</si>
  <si>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</si>
  <si>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</si>
  <si>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</si>
  <si>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</si>
  <si>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</si>
  <si>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</si>
  <si>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</si>
  <si>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</si>
  <si>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</si>
  <si>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</si>
  <si>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</si>
  <si>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</si>
  <si>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</si>
  <si>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</si>
  <si>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</si>
  <si>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</si>
  <si>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</si>
  <si>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</si>
  <si>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</si>
  <si>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</si>
  <si>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</si>
  <si>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</si>
  <si>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</si>
  <si>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</si>
  <si>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</si>
  <si>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</si>
  <si>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</si>
  <si>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</si>
  <si>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</si>
  <si>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</si>
  <si>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</si>
  <si>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</si>
  <si>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</si>
  <si>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</si>
  <si>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</si>
  <si>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</si>
  <si>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</si>
  <si>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</si>
  <si>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</si>
  <si>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</si>
  <si>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</si>
  <si>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</si>
  <si>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</si>
  <si>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</si>
  <si>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</si>
  <si>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</si>
  <si>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</si>
  <si>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</si>
  <si>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</si>
  <si>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</si>
  <si>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</si>
  <si>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</si>
  <si>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</si>
  <si>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</si>
  <si>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</si>
  <si>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</si>
  <si>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</si>
  <si>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</si>
  <si>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</si>
  <si>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</si>
  <si>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</si>
  <si>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</si>
  <si>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</si>
  <si>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</si>
  <si>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</si>
  <si>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</si>
  <si>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</si>
  <si>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</si>
  <si>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</si>
  <si>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</si>
  <si>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</si>
  <si>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</si>
  <si>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</si>
  <si>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</si>
  <si>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</si>
  <si>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</si>
  <si>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</si>
  <si>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</si>
  <si>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</si>
  <si>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</si>
  <si>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</si>
  <si>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</si>
  <si>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</si>
  <si>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</si>
  <si>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</si>
  <si>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</si>
  <si>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</si>
  <si>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</si>
  <si>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</si>
  <si>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</si>
  <si>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</si>
  <si>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</si>
  <si>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</si>
  <si>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</si>
  <si>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</si>
  <si>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</si>
  <si>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</si>
  <si>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</si>
  <si>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</si>
  <si>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</si>
  <si>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</si>
  <si>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</si>
  <si>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</si>
  <si>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</si>
  <si>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</si>
  <si>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</si>
  <si>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</si>
  <si>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</si>
  <si>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</si>
  <si>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</si>
  <si>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</si>
  <si>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</si>
  <si>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</si>
  <si>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</si>
  <si>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</si>
  <si>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</si>
  <si>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</si>
  <si>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</si>
  <si>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</si>
  <si>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</si>
  <si>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</si>
  <si>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</si>
  <si>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</si>
  <si>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</si>
  <si>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</si>
  <si>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</si>
  <si>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</si>
  <si>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</si>
  <si>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</si>
  <si>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</si>
  <si>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</si>
  <si>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</si>
  <si>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</si>
  <si>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</si>
  <si>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</si>
  <si>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</si>
  <si>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</si>
  <si>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</si>
  <si>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</si>
  <si>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</si>
  <si>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</si>
  <si>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</si>
  <si>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</si>
  <si>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</si>
  <si>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</si>
  <si>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</si>
  <si>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</si>
  <si>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</si>
  <si>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</si>
  <si>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</si>
  <si>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</si>
  <si>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</si>
  <si>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</si>
  <si>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</si>
  <si>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</si>
  <si>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</si>
  <si>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</si>
  <si>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</si>
  <si>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</si>
  <si>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</si>
  <si>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</si>
  <si>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</si>
  <si>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</si>
  <si>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</si>
  <si>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</si>
  <si>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</si>
  <si>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</si>
  <si>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</si>
  <si>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</si>
  <si>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</si>
  <si>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</si>
  <si>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</si>
  <si>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</si>
  <si>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</si>
  <si>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</si>
  <si>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</si>
  <si>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</si>
  <si>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</si>
  <si>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</si>
  <si>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</si>
  <si>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</si>
  <si>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</si>
  <si>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</si>
  <si>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</si>
  <si>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</si>
  <si>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</si>
  <si>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</si>
  <si>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</si>
  <si>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</si>
  <si>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</si>
  <si>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</si>
  <si>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</si>
  <si>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</si>
  <si>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</si>
  <si>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</si>
  <si>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</si>
  <si>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</si>
  <si>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</si>
  <si>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</si>
  <si>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</si>
  <si>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</si>
  <si>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</si>
  <si>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</si>
  <si>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</si>
  <si>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</si>
  <si>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</si>
  <si>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</si>
  <si>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</si>
  <si>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</si>
  <si>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</si>
  <si>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</si>
  <si>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</si>
  <si>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</si>
  <si>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</si>
  <si>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</si>
  <si>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</si>
  <si>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</si>
  <si>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</si>
  <si>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</si>
  <si>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</si>
  <si>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</si>
  <si>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</si>
  <si>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</si>
  <si>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</si>
  <si>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</si>
  <si>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</si>
  <si>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</si>
  <si>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</si>
  <si>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</si>
  <si>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</si>
  <si>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</si>
  <si>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</si>
  <si>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</si>
  <si>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</si>
  <si>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</si>
  <si>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</si>
  <si>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</si>
  <si>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</si>
  <si>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</si>
  <si>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</si>
  <si>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</si>
  <si>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</si>
  <si>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</si>
  <si>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</si>
  <si>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</si>
  <si>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</si>
  <si>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</si>
  <si>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</si>
  <si>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</si>
  <si>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</si>
  <si>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</si>
  <si>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</si>
  <si>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</si>
  <si>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</si>
  <si>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</si>
  <si>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</si>
  <si>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</si>
  <si>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</si>
  <si>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</si>
  <si>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</si>
  <si>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</si>
  <si>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</si>
  <si>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</si>
  <si>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</si>
  <si>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</si>
  <si>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</si>
  <si>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</si>
  <si>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</si>
  <si>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</si>
  <si>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</si>
  <si>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</si>
  <si>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</si>
  <si>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</si>
  <si>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</si>
  <si>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</si>
  <si>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</si>
  <si>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</si>
  <si>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</si>
  <si>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</si>
  <si>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</si>
  <si>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</si>
  <si>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</si>
  <si>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</si>
  <si>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</si>
  <si>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</si>
  <si>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</si>
  <si>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</si>
  <si>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</si>
  <si>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</si>
  <si>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</si>
  <si>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</si>
  <si>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</si>
  <si>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</si>
  <si>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</si>
  <si>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</si>
  <si>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</si>
  <si>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</si>
  <si>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</si>
  <si>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</si>
  <si>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</si>
  <si>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</si>
  <si>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</si>
  <si>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</si>
  <si>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</si>
  <si>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</si>
  <si>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</si>
  <si>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</si>
  <si>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</si>
  <si>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</si>
  <si>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</si>
  <si>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</si>
  <si>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</si>
  <si>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</si>
  <si>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</si>
  <si>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</si>
  <si>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</si>
  <si>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</si>
  <si>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</si>
  <si>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</si>
  <si>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</si>
  <si>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</si>
  <si>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</si>
  <si>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</si>
  <si>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</si>
  <si>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</si>
  <si>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</si>
  <si>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</si>
  <si>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</si>
  <si>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</si>
  <si>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</si>
  <si>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</si>
  <si>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</si>
  <si>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</si>
  <si>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</si>
  <si>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</si>
  <si>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</si>
  <si>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</si>
  <si>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</si>
  <si>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</si>
  <si>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</si>
  <si>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</si>
  <si>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</si>
  <si>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</si>
  <si>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</si>
  <si>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</si>
  <si>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</si>
  <si>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</si>
  <si>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</si>
  <si>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</si>
  <si>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</si>
  <si>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</si>
  <si>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</si>
  <si>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</si>
  <si>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</si>
  <si>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</si>
  <si>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</si>
  <si>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</si>
  <si>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</si>
  <si>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</si>
  <si>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</si>
  <si>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</si>
  <si>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</si>
  <si>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</si>
  <si>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</si>
  <si>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</si>
  <si>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</si>
  <si>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</si>
  <si>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</si>
  <si>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</si>
  <si>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</si>
  <si>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</si>
  <si>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</si>
  <si>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</si>
  <si>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</si>
  <si>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</si>
  <si>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</si>
  <si>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</si>
  <si>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</si>
  <si>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</si>
  <si>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</si>
  <si>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</si>
  <si>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</si>
  <si>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</si>
  <si>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</si>
  <si>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</si>
  <si>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</si>
  <si>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</si>
  <si>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</si>
  <si>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</si>
  <si>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</si>
  <si>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</si>
  <si>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</si>
  <si>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</si>
  <si>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</si>
  <si>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</si>
  <si>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</si>
  <si>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</si>
  <si>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</si>
  <si>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</si>
  <si>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</si>
  <si>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</si>
  <si>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</si>
  <si>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</si>
  <si>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</si>
  <si>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</si>
  <si>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</si>
  <si>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</si>
  <si>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</si>
  <si>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</si>
  <si>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</si>
  <si>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</si>
  <si>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</si>
  <si>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</si>
  <si>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</si>
  <si>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</si>
  <si>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</si>
  <si>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</si>
  <si>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</si>
  <si>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</si>
  <si>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</si>
  <si>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</si>
  <si>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</si>
  <si>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</si>
  <si>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</si>
  <si>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</si>
  <si>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</si>
  <si>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</si>
  <si>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</si>
  <si>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</si>
  <si>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</si>
  <si>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</si>
  <si>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</si>
  <si>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</si>
  <si>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</si>
  <si>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</si>
  <si>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</si>
  <si>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</si>
  <si>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</si>
  <si>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</si>
  <si>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</si>
  <si>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</si>
  <si>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</si>
  <si>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</si>
  <si>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</si>
  <si>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</si>
  <si>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</si>
  <si>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</si>
  <si>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</si>
  <si>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</si>
  <si>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</si>
  <si>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</si>
  <si>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</si>
  <si>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</si>
  <si>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</si>
  <si>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</si>
  <si>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</si>
  <si>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</si>
  <si>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</si>
  <si>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</si>
  <si>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</si>
  <si>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</si>
  <si>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</si>
  <si>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</si>
  <si>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</si>
  <si>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</si>
  <si>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</si>
  <si>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</si>
  <si>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</si>
  <si>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</si>
  <si>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</si>
  <si>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</si>
  <si>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</si>
  <si>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</si>
  <si>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</si>
  <si>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</si>
  <si>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</si>
  <si>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</si>
  <si>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</si>
  <si>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</si>
  <si>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</si>
  <si>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</si>
  <si>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</si>
  <si>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</si>
  <si>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</si>
  <si>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</si>
  <si>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</si>
  <si>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</si>
  <si>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</si>
  <si>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</si>
  <si>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</si>
  <si>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</si>
  <si>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</si>
  <si>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</si>
  <si>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</si>
  <si>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</si>
  <si>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</si>
  <si>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</si>
  <si>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</si>
  <si>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</si>
  <si>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</si>
  <si>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</si>
  <si>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</si>
  <si>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</si>
  <si>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</si>
  <si>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</si>
  <si>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</si>
  <si>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</si>
  <si>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</si>
  <si>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</si>
  <si>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</si>
  <si>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</si>
  <si>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</si>
  <si>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</si>
  <si>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</si>
  <si>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</si>
  <si>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</si>
  <si>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</si>
  <si>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</si>
  <si>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</si>
  <si>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</si>
  <si>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</si>
  <si>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</si>
  <si>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</si>
  <si>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</si>
  <si>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</si>
  <si>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</si>
  <si>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</si>
  <si>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</si>
  <si>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</si>
  <si>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</si>
  <si>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</si>
  <si>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</si>
  <si>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</si>
  <si>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</si>
  <si>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</si>
  <si>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</si>
  <si>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</si>
  <si>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</si>
  <si>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</si>
  <si>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</si>
  <si>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</si>
  <si>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</si>
  <si>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</si>
  <si>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</si>
  <si>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</si>
  <si>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</si>
  <si>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</si>
  <si>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</si>
  <si>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</si>
  <si>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</si>
  <si>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</si>
  <si>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</si>
  <si>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</si>
  <si>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</si>
  <si>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</si>
  <si>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</si>
  <si>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</si>
  <si>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</si>
  <si>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</si>
  <si>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</si>
  <si>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</si>
  <si>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</si>
  <si>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</si>
  <si>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</si>
  <si>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</si>
  <si>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</si>
  <si>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</si>
  <si>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</si>
  <si>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</si>
  <si>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</si>
  <si>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</si>
  <si>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</si>
  <si>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</si>
  <si>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</si>
  <si>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</si>
  <si>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</si>
  <si>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</si>
  <si>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</si>
  <si>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</si>
  <si>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</si>
  <si>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</si>
  <si>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</si>
  <si>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</si>
  <si>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</si>
  <si>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</si>
  <si>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</si>
  <si>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</si>
  <si>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</si>
  <si>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</si>
  <si>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</si>
  <si>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</si>
  <si>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</si>
  <si>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</si>
  <si>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</si>
  <si>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</si>
  <si>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</si>
  <si>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</si>
  <si>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</si>
  <si>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</si>
  <si>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</si>
  <si>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</si>
  <si>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</si>
  <si>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</si>
  <si>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</si>
  <si>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</si>
  <si>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</si>
  <si>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</si>
  <si>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</si>
  <si>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</si>
  <si>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</si>
  <si>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</si>
  <si>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</si>
  <si>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</si>
  <si>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</si>
  <si>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</si>
  <si>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</si>
  <si>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</si>
  <si>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</si>
  <si>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</si>
  <si>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</si>
  <si>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</si>
  <si>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</si>
  <si>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</si>
  <si>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</si>
  <si>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</si>
  <si>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</si>
  <si>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</si>
  <si>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</si>
  <si>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</si>
  <si>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</si>
  <si>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</si>
  <si>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</si>
  <si>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</si>
  <si>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</si>
  <si>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</si>
  <si>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</si>
  <si>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</si>
  <si>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</si>
  <si>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</si>
  <si>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</si>
  <si>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</si>
  <si>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</si>
  <si>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</si>
  <si>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</si>
  <si>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</si>
  <si>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</si>
  <si>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</si>
  <si>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</si>
  <si>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</si>
  <si>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</si>
  <si>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</si>
  <si>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</si>
  <si>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</si>
  <si>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</si>
  <si>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</si>
  <si>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</si>
  <si>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</si>
  <si>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</si>
  <si>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</si>
  <si>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</si>
  <si>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</si>
  <si>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</si>
  <si>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</si>
  <si>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</si>
  <si>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</si>
  <si>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</si>
  <si>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</si>
  <si>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</si>
  <si>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</si>
  <si>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</si>
  <si>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</si>
  <si>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</si>
  <si>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</si>
  <si>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</si>
  <si>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</si>
  <si>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</si>
  <si>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</si>
  <si>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</si>
  <si>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</si>
  <si>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</si>
  <si>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</si>
  <si>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</si>
  <si>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</si>
  <si>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</si>
  <si>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</si>
  <si>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</si>
  <si>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</si>
  <si>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</si>
  <si>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</si>
  <si>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</si>
  <si>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</si>
  <si>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</si>
  <si>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</si>
  <si>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</si>
  <si>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</si>
  <si>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</si>
  <si>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</si>
  <si>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</si>
  <si>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</si>
  <si>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</si>
  <si>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</si>
  <si>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</si>
  <si>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</si>
  <si>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</si>
  <si>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</si>
  <si>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</si>
  <si>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</si>
  <si>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</si>
  <si>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</si>
  <si>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</si>
  <si>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</si>
  <si>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</si>
  <si>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</si>
  <si>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</si>
  <si>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</si>
  <si>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</si>
  <si>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</si>
  <si>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</si>
  <si>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</si>
  <si>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</si>
  <si>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</si>
  <si>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</si>
  <si>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</si>
  <si>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</si>
  <si>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</si>
  <si>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</si>
  <si>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</si>
  <si>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</si>
  <si>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</si>
  <si>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</si>
  <si>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</si>
  <si>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</si>
  <si>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</si>
  <si>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</si>
  <si>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</si>
  <si>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</si>
  <si>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</si>
  <si>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</si>
  <si>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</si>
  <si>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</si>
  <si>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</si>
  <si>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</si>
  <si>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</si>
  <si>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</si>
  <si>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</si>
  <si>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</si>
  <si>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</si>
  <si>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</si>
  <si>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</si>
  <si>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</si>
  <si>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</si>
  <si>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</si>
  <si>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</si>
  <si>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</si>
  <si>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</si>
  <si>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</si>
  <si>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</si>
  <si>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</si>
  <si>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</si>
  <si>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</si>
  <si>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</si>
  <si>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</si>
  <si>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</si>
  <si>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</si>
  <si>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</si>
  <si>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</si>
  <si>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</si>
  <si>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</si>
  <si>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</si>
  <si>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</si>
  <si>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</si>
  <si>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</si>
  <si>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</si>
  <si>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</si>
  <si>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</si>
  <si>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</si>
  <si>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</si>
  <si>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</si>
  <si>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</si>
  <si>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</si>
  <si>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</si>
  <si>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</si>
  <si>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</si>
  <si>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</si>
  <si>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</si>
  <si>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</si>
  <si>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</si>
  <si>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</si>
  <si>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</si>
  <si>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</si>
  <si>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</si>
  <si>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</si>
  <si>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</si>
  <si>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</si>
  <si>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</si>
  <si>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</si>
  <si>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</si>
  <si>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</si>
  <si>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</si>
  <si>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</si>
  <si>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</si>
  <si>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</si>
  <si>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</si>
  <si>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</si>
  <si>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</si>
  <si>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</si>
  <si>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</si>
  <si>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</si>
  <si>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</si>
  <si>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</si>
  <si>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</si>
  <si>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</si>
  <si>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</si>
  <si>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</si>
  <si>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</si>
  <si>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</si>
  <si>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</si>
  <si>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</si>
  <si>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</si>
  <si>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</si>
  <si>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</si>
  <si>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</si>
  <si>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</si>
  <si>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</si>
  <si>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</si>
  <si>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</si>
  <si>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</si>
  <si>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</si>
  <si>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</si>
  <si>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</si>
  <si>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</si>
  <si>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</si>
  <si>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</si>
  <si>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</si>
  <si>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</si>
  <si>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</si>
  <si>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</si>
  <si>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</si>
  <si>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</si>
  <si>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</si>
  <si>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</si>
  <si>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</si>
  <si>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</si>
  <si>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</si>
  <si>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</si>
  <si>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</si>
  <si>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</si>
  <si>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</si>
  <si>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</si>
  <si>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</si>
  <si>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</si>
  <si>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</si>
  <si>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</si>
  <si>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</si>
  <si>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</si>
  <si>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</si>
  <si>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</si>
  <si>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</si>
  <si>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</si>
  <si>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</si>
  <si>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</si>
  <si>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</si>
  <si>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</si>
  <si>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</si>
  <si>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</si>
  <si>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</si>
  <si>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</si>
  <si>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</si>
  <si>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</si>
  <si>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</si>
  <si>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</si>
  <si>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</si>
  <si>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</si>
  <si>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</si>
  <si>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</si>
  <si>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</si>
  <si>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</si>
  <si>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</si>
  <si>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</si>
  <si>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</si>
  <si>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</si>
  <si>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</si>
  <si>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</si>
  <si>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</si>
  <si>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</si>
  <si>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</si>
  <si>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</si>
  <si>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</si>
  <si>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</si>
  <si>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</si>
  <si>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</si>
  <si>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</si>
  <si>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</si>
  <si>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</si>
  <si>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</si>
  <si>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</si>
  <si>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</si>
  <si>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</si>
  <si>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</si>
  <si>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</si>
  <si>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</si>
  <si>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</si>
  <si>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</si>
  <si>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</si>
  <si>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</si>
  <si>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</si>
  <si>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</si>
  <si>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</si>
  <si>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</si>
  <si>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</si>
  <si>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</si>
  <si>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</si>
  <si>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</si>
  <si>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</si>
  <si>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</si>
  <si>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</si>
  <si>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</si>
  <si>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</si>
  <si>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</si>
  <si>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</si>
  <si>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</si>
  <si>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</si>
  <si>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</si>
  <si>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</si>
  <si>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</si>
  <si>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</si>
  <si>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</si>
  <si>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</si>
  <si>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</si>
  <si>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</si>
  <si>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</si>
  <si>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</si>
  <si>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</si>
  <si>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</si>
  <si>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</si>
  <si>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</si>
  <si>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</si>
  <si>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</si>
  <si>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</si>
  <si>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</si>
  <si>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</si>
  <si>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</si>
  <si>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</si>
  <si>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</si>
  <si>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</si>
  <si>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</si>
  <si>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</si>
  <si>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</si>
  <si>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</si>
  <si>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</si>
  <si>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</si>
  <si>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</si>
  <si>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</si>
  <si>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</si>
  <si>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</si>
  <si>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</si>
  <si>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</si>
  <si>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</si>
  <si>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</si>
  <si>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</si>
  <si>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</si>
  <si>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</si>
  <si>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</si>
  <si>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</si>
  <si>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</si>
  <si>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</si>
  <si>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</si>
  <si>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</si>
  <si>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</si>
  <si>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</si>
  <si>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</si>
  <si>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</si>
  <si>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</si>
  <si>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</si>
  <si>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</si>
  <si>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</si>
  <si>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</si>
  <si>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</si>
  <si>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</si>
  <si>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</si>
  <si>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</si>
  <si>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</si>
  <si>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</si>
  <si>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</si>
  <si>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</si>
  <si>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</si>
  <si>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</si>
  <si>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</si>
  <si>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</si>
  <si>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</si>
  <si>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</si>
  <si>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</si>
  <si>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</si>
  <si>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</si>
  <si>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</si>
  <si>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</si>
  <si>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</si>
  <si>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</si>
  <si>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</si>
  <si>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</si>
  <si>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</si>
  <si>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</si>
  <si>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</si>
  <si>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</si>
  <si>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</si>
  <si>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</si>
  <si>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</si>
  <si>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</si>
  <si>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</si>
  <si>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</si>
  <si>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</si>
  <si>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</si>
  <si>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</si>
  <si>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</si>
  <si>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</si>
  <si>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</si>
  <si>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</si>
  <si>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</si>
  <si>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</si>
  <si>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</si>
  <si>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</si>
  <si>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</si>
  <si>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</si>
  <si>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</si>
  <si>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</si>
  <si>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</si>
  <si>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</si>
  <si>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</si>
  <si>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</si>
  <si>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</si>
  <si>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</si>
  <si>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</si>
  <si>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</si>
  <si>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</si>
  <si>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</si>
  <si>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</si>
  <si>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</si>
  <si>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</si>
  <si>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</si>
  <si>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</si>
  <si>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</si>
  <si>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</si>
  <si>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</si>
  <si>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</si>
  <si>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</si>
  <si>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</si>
  <si>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</si>
  <si>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</si>
  <si>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</si>
  <si>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</si>
  <si>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</si>
  <si>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</si>
  <si>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</si>
  <si>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</si>
  <si>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</si>
  <si>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</si>
  <si>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</si>
  <si>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</si>
  <si>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</si>
  <si>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</si>
  <si>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</si>
  <si>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</si>
  <si>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</si>
  <si>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</si>
  <si>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</si>
  <si>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</si>
  <si>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</si>
  <si>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</si>
  <si>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</si>
  <si>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</si>
  <si>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</si>
  <si>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</si>
  <si>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</si>
  <si>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</si>
  <si>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</si>
  <si>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</si>
  <si>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</si>
  <si>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</si>
  <si>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</si>
  <si>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</si>
  <si>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</si>
  <si>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</si>
  <si>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</si>
  <si>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</si>
  <si>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</si>
  <si>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</si>
  <si>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</si>
  <si>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</si>
  <si>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</si>
  <si>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</si>
  <si>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</si>
  <si>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</si>
  <si>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</si>
  <si>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</si>
  <si>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</si>
  <si>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</si>
  <si>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</si>
  <si>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</si>
  <si>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</si>
  <si>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</si>
  <si>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</si>
  <si>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</si>
  <si>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</si>
  <si>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</si>
  <si>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</si>
  <si>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</si>
  <si>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</si>
  <si>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</si>
  <si>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</si>
  <si>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</si>
  <si>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</si>
  <si>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</si>
  <si>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</si>
  <si>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</si>
  <si>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</si>
  <si>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</si>
  <si>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</si>
  <si>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</si>
  <si>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</si>
  <si>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</si>
  <si>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</si>
  <si>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</si>
  <si>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</si>
  <si>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</si>
  <si>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</si>
  <si>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</si>
  <si>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</si>
  <si>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</si>
  <si>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</si>
  <si>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</si>
  <si>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</si>
  <si>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</si>
  <si>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</si>
  <si>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</si>
  <si>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</si>
  <si>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</si>
  <si>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</si>
  <si>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</si>
  <si>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</si>
  <si>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</si>
  <si>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</si>
  <si>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</si>
  <si>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</si>
  <si>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</si>
  <si>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</si>
  <si>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</si>
  <si>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</si>
  <si>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</si>
  <si>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</si>
  <si>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</si>
  <si>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</si>
  <si>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</si>
  <si>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</si>
  <si>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</si>
  <si>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</si>
  <si>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</si>
  <si>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</si>
  <si>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</si>
  <si>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</si>
  <si>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</si>
  <si>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</si>
  <si>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</si>
  <si>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</si>
  <si>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</si>
  <si>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</si>
  <si>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</si>
  <si>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</si>
  <si>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</si>
  <si>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</si>
  <si>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</si>
  <si>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</si>
  <si>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</si>
  <si>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</si>
  <si>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</si>
  <si>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</si>
  <si>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</si>
  <si>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</si>
  <si>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</si>
  <si>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</si>
  <si>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</si>
  <si>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</si>
  <si>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</si>
  <si>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</si>
  <si>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</si>
  <si>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</si>
  <si>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</si>
  <si>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</si>
  <si>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</si>
  <si>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</si>
  <si>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</si>
  <si>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</si>
  <si>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</si>
  <si>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</si>
  <si>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</si>
  <si>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</si>
  <si>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</si>
  <si>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</si>
  <si>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</si>
  <si>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</si>
  <si>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</si>
  <si>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</si>
  <si>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</si>
  <si>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</si>
  <si>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</si>
  <si>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</si>
  <si>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</si>
  <si>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</si>
  <si>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</si>
  <si>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</si>
  <si>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</si>
  <si>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</si>
  <si>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</si>
  <si>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</si>
  <si>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</si>
  <si>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</si>
  <si>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</si>
  <si>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</si>
  <si>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</si>
  <si>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</si>
  <si>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</si>
  <si>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</si>
  <si>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</si>
  <si>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</si>
  <si>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</si>
  <si>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</si>
  <si>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</si>
  <si>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</si>
  <si>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</si>
  <si>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</si>
  <si>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</si>
  <si>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</si>
  <si>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</si>
  <si>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</si>
  <si>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</si>
  <si>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</si>
  <si>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</si>
  <si>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</si>
  <si>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</si>
  <si>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</si>
  <si>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</si>
  <si>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</si>
  <si>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</si>
  <si>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</si>
  <si>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</si>
  <si>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</si>
  <si>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</si>
  <si>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</si>
  <si>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</si>
  <si>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</si>
  <si>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</si>
  <si>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</si>
  <si>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</si>
  <si>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</si>
  <si>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</si>
  <si>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</si>
  <si>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</si>
  <si>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</si>
  <si>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</si>
  <si>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</si>
  <si>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</si>
  <si>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</si>
  <si>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</si>
  <si>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</si>
  <si>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</si>
  <si>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</si>
  <si>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</si>
  <si>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</si>
  <si>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</si>
  <si>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</si>
  <si>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</si>
  <si>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</si>
  <si>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</si>
  <si>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</si>
  <si>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</si>
  <si>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</si>
  <si>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</si>
  <si>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</si>
  <si>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</si>
  <si>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</si>
  <si>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</si>
  <si>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</si>
  <si>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</si>
  <si>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</si>
  <si>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</si>
  <si>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</si>
  <si>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</si>
  <si>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</si>
  <si>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</si>
  <si>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</si>
  <si>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</si>
  <si>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</si>
  <si>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</si>
  <si>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</si>
  <si>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</si>
  <si>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</si>
  <si>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</si>
  <si>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</si>
  <si>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</si>
  <si>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</si>
  <si>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</si>
  <si>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</si>
  <si>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</si>
  <si>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</si>
  <si>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</si>
  <si>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</si>
  <si>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</si>
  <si>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</si>
  <si>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</si>
  <si>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</si>
  <si>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</si>
  <si>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</si>
  <si>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</si>
  <si>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</si>
  <si>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</si>
  <si>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</si>
  <si>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</si>
  <si>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</si>
  <si>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</si>
  <si>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</si>
  <si>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</si>
  <si>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</si>
  <si>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</si>
  <si>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</si>
  <si>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</si>
  <si>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</si>
  <si>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</si>
  <si>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</si>
  <si>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</si>
  <si>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</si>
  <si>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</si>
  <si>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</si>
  <si>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</si>
  <si>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</si>
  <si>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</si>
  <si>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</si>
  <si>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</si>
  <si>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</si>
  <si>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</si>
  <si>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</si>
  <si>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</si>
  <si>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</si>
  <si>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</si>
  <si>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</si>
  <si>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</si>
  <si>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</si>
  <si>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</si>
  <si>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</si>
  <si>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</si>
  <si>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</si>
  <si>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</si>
  <si>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</si>
  <si>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</si>
  <si>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</si>
  <si>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</si>
  <si>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</si>
  <si>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</si>
  <si>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</si>
  <si>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</si>
  <si>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</si>
  <si>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</si>
  <si>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</si>
  <si>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</si>
  <si>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</si>
  <si>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</si>
  <si>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</si>
  <si>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</si>
  <si>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</si>
  <si>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</si>
  <si>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</si>
  <si>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</si>
  <si>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</si>
  <si>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</si>
  <si>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</si>
  <si>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</si>
  <si>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</si>
  <si>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</si>
  <si>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</si>
  <si>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</si>
  <si>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</si>
  <si>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</si>
  <si>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</si>
  <si>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</si>
  <si>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</si>
  <si>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</si>
  <si>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</si>
  <si>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</si>
  <si>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</si>
  <si>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</si>
  <si>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</si>
  <si>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</si>
  <si>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</si>
  <si>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</si>
  <si>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</si>
  <si>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</si>
  <si>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</si>
  <si>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</si>
  <si>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</si>
  <si>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</si>
  <si>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</si>
  <si>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</si>
  <si>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</si>
  <si>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</si>
  <si>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</si>
  <si>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</si>
  <si>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</si>
  <si>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</si>
  <si>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</si>
  <si>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</si>
  <si>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</si>
  <si>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</si>
  <si>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</si>
  <si>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</si>
  <si>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</si>
  <si>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</si>
  <si>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</si>
  <si>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</si>
  <si>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</si>
  <si>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</si>
  <si>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</si>
  <si>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</si>
  <si>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</si>
  <si>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</si>
  <si>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</si>
  <si>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</si>
  <si>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</si>
  <si>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</si>
  <si>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</si>
  <si>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</si>
  <si>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</si>
  <si>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</si>
  <si>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</si>
  <si>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</si>
  <si>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</si>
  <si>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</si>
  <si>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</si>
  <si>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</si>
  <si>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</si>
  <si>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</si>
  <si>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</si>
  <si>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</si>
  <si>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</si>
  <si>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</si>
  <si>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</si>
  <si>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</si>
  <si>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</si>
  <si>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</si>
  <si>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</si>
  <si>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</si>
  <si>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</si>
  <si>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</si>
  <si>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</si>
  <si>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</si>
  <si>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</si>
  <si>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</si>
  <si>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</si>
  <si>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</si>
  <si>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</si>
  <si>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</si>
  <si>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</si>
  <si>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</si>
  <si>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</si>
  <si>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</si>
  <si>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</si>
  <si>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</si>
  <si>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</si>
  <si>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</si>
  <si>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</si>
  <si>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</si>
  <si>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</si>
  <si>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</si>
  <si>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</si>
  <si>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</si>
  <si>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</si>
  <si>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</si>
  <si>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</si>
  <si>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</si>
  <si>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</si>
  <si>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</si>
  <si>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</si>
  <si>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</si>
  <si>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</si>
  <si>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</si>
  <si>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</si>
  <si>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</si>
  <si>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</si>
  <si>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</si>
  <si>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</si>
  <si>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</si>
  <si>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</si>
  <si>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</si>
  <si>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</si>
  <si>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</si>
  <si>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</si>
  <si>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</si>
  <si>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</si>
  <si>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</si>
  <si>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</si>
  <si>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</si>
  <si>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</si>
  <si>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</si>
  <si>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</si>
  <si>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</si>
  <si>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</si>
  <si>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</si>
  <si>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</si>
  <si>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</si>
  <si>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</si>
  <si>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</si>
  <si>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</si>
  <si>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</si>
  <si>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</si>
  <si>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</si>
  <si>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</si>
  <si>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</si>
  <si>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</si>
  <si>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</si>
  <si>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</si>
  <si>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</si>
  <si>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</si>
  <si>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</si>
  <si>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</si>
  <si>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</si>
  <si>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</si>
  <si>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</si>
  <si>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</si>
  <si>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</si>
  <si>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</si>
  <si>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</si>
  <si>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</si>
  <si>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</si>
  <si>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</si>
  <si>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</si>
  <si>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</si>
  <si>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</si>
  <si>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</si>
  <si>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</si>
  <si>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</si>
  <si>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</si>
  <si>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</si>
  <si>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</si>
  <si>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</si>
  <si>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</si>
  <si>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</si>
  <si>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</si>
  <si>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</si>
  <si>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</si>
  <si>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</si>
  <si>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</si>
  <si>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</si>
  <si>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</si>
  <si>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</si>
  <si>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</si>
  <si>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</si>
  <si>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</si>
  <si>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</si>
  <si>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</si>
  <si>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</si>
  <si>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</si>
  <si>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</si>
  <si>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</si>
  <si>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</si>
  <si>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</si>
  <si>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</si>
  <si>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</si>
  <si>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</si>
  <si>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</si>
  <si>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</si>
  <si>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</si>
  <si>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</si>
  <si>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</si>
  <si>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</si>
  <si>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</si>
  <si>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</si>
  <si>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</si>
  <si>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</si>
  <si>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</si>
  <si>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</si>
  <si>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</si>
  <si>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</si>
  <si>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</si>
  <si>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</si>
  <si>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</si>
  <si>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</si>
  <si>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</si>
  <si>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</si>
  <si>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</si>
  <si>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</si>
  <si>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</si>
  <si>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</si>
  <si>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</si>
  <si>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</si>
  <si>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</si>
  <si>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</si>
  <si>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</si>
  <si>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</si>
  <si>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</si>
  <si>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</si>
  <si>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</si>
  <si>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</si>
  <si>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</si>
  <si>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</si>
  <si>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</si>
  <si>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</si>
  <si>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</si>
  <si>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</si>
  <si>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</si>
  <si>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</si>
  <si>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</si>
  <si>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</si>
  <si>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</si>
  <si>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</si>
  <si>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</si>
  <si>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</si>
  <si>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</si>
  <si>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</si>
  <si>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</si>
  <si>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</si>
  <si>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</si>
  <si>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</si>
  <si>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</si>
  <si>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</si>
  <si>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</si>
  <si>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</si>
  <si>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</si>
  <si>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</si>
  <si>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</si>
  <si>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</si>
  <si>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</si>
  <si>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</si>
  <si>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</si>
  <si>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</si>
  <si>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</si>
  <si>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</si>
  <si>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</si>
  <si>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</si>
  <si>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</si>
  <si>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</si>
  <si>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</si>
  <si>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</si>
  <si>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</si>
  <si>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</si>
  <si>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</si>
  <si>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</si>
  <si>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</si>
  <si>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</si>
  <si>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</si>
  <si>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</si>
  <si>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</si>
  <si>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</si>
  <si>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</si>
  <si>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</si>
  <si>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</si>
  <si>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</si>
  <si>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</si>
  <si>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</si>
  <si>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</si>
  <si>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</si>
  <si>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</si>
  <si>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</si>
  <si>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</si>
  <si>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</si>
  <si>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</si>
  <si>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</si>
  <si>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</si>
  <si>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</si>
  <si>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</si>
  <si>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</si>
  <si>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</si>
  <si>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</si>
  <si>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</si>
  <si>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</si>
  <si>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</si>
  <si>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</si>
  <si>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</si>
  <si>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</si>
  <si>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</si>
  <si>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</si>
  <si>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</si>
  <si>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</si>
  <si>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</si>
  <si>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</si>
  <si>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</si>
  <si>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</si>
  <si>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</si>
  <si>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</si>
  <si>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</si>
  <si>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</si>
  <si>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</si>
  <si>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</si>
  <si>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</si>
  <si>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</si>
  <si>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</si>
  <si>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</si>
  <si>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</si>
  <si>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</si>
  <si>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</si>
  <si>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</si>
  <si>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</si>
  <si>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</si>
  <si>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</si>
  <si>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</si>
  <si>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</si>
  <si>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</si>
  <si>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</si>
  <si>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</si>
  <si>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</si>
  <si>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</si>
  <si>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</si>
  <si>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</si>
  <si>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</si>
  <si>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</si>
  <si>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</si>
  <si>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</si>
  <si>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</si>
  <si>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</si>
  <si>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</si>
  <si>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</si>
  <si>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</si>
  <si>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</si>
  <si>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</si>
  <si>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</si>
  <si>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</si>
  <si>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</si>
  <si>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</si>
  <si>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</si>
  <si>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</si>
  <si>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</si>
  <si>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</si>
  <si>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</si>
  <si>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</si>
  <si>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</si>
  <si>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</si>
  <si>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</si>
  <si>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</si>
  <si>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</si>
  <si>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</si>
  <si>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</si>
  <si>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</si>
  <si>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</si>
  <si>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</si>
  <si>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</si>
  <si>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</si>
  <si>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</si>
  <si>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</si>
  <si>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</si>
  <si>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</si>
  <si>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</si>
  <si>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</si>
  <si>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</si>
  <si>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</si>
  <si>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</si>
  <si>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</si>
  <si>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</si>
  <si>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</si>
  <si>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</si>
  <si>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</si>
  <si>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</si>
  <si>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</si>
  <si>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</si>
  <si>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</si>
  <si>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</si>
  <si>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</si>
  <si>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</si>
  <si>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</si>
  <si>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</si>
  <si>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</si>
  <si>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</si>
  <si>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</si>
  <si>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</si>
  <si>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</si>
  <si>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</si>
  <si>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</si>
  <si>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</si>
  <si>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</si>
  <si>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</si>
  <si>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</si>
  <si>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</si>
  <si>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</si>
  <si>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</si>
  <si>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</si>
  <si>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</si>
  <si>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</si>
  <si>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</si>
  <si>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</si>
  <si>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</si>
  <si>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</si>
  <si>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</si>
  <si>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</si>
  <si>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</si>
  <si>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</si>
  <si>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</si>
  <si>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</si>
  <si>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</si>
  <si>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</si>
  <si>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</si>
  <si>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</si>
  <si>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</si>
  <si>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</si>
  <si>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</si>
  <si>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</si>
  <si>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</si>
  <si>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</si>
  <si>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</si>
  <si>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</si>
  <si>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</si>
  <si>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</si>
  <si>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</si>
  <si>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</si>
  <si>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</si>
  <si>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</si>
  <si>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</si>
  <si>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</si>
  <si>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</si>
  <si>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</si>
  <si>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</si>
  <si>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</si>
  <si>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</si>
  <si>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</si>
  <si>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</si>
  <si>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</si>
  <si>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</si>
  <si>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</si>
  <si>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</si>
  <si>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</si>
  <si>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</si>
  <si>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</si>
  <si>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</si>
  <si>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</si>
  <si>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</si>
  <si>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</si>
  <si>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</si>
  <si>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</si>
  <si>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</si>
  <si>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</si>
  <si>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</si>
  <si>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</si>
  <si>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</si>
  <si>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</si>
  <si>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</si>
  <si>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</si>
  <si>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</si>
  <si>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</si>
  <si>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</si>
  <si>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</si>
  <si>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</si>
  <si>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</si>
  <si>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</si>
  <si>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</si>
  <si>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</si>
  <si>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</si>
  <si>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</si>
  <si>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</si>
  <si>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</si>
  <si>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</si>
  <si>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</si>
  <si>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</si>
  <si>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</si>
  <si>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</si>
  <si>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</si>
  <si>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</si>
  <si>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</si>
  <si>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</si>
  <si>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</si>
  <si>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</si>
  <si>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</si>
  <si>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</si>
  <si>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</si>
  <si>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</si>
  <si>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</si>
  <si>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</si>
  <si>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</si>
  <si>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</si>
  <si>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</si>
  <si>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</si>
  <si>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</si>
  <si>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</si>
  <si>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</si>
  <si>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</si>
  <si>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</si>
  <si>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</si>
  <si>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</si>
  <si>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</si>
  <si>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</si>
  <si>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</si>
  <si>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</si>
  <si>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</si>
  <si>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</si>
  <si>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</si>
  <si>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</si>
  <si>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</si>
  <si>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</si>
  <si>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</si>
  <si>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</si>
  <si>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</si>
  <si>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</si>
  <si>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</si>
  <si>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</si>
  <si>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</si>
  <si>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</si>
  <si>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</si>
  <si>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</si>
  <si>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</si>
  <si>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</si>
  <si>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</si>
  <si>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</si>
  <si>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</si>
  <si>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</si>
  <si>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</si>
  <si>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</si>
  <si>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</si>
  <si>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</si>
  <si>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</si>
  <si>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</si>
  <si>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</si>
  <si>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</si>
  <si>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</si>
  <si>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</si>
  <si>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</si>
  <si>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</si>
  <si>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</si>
  <si>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</si>
  <si>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</si>
  <si>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</si>
  <si>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</si>
  <si>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</si>
  <si>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</si>
  <si>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</si>
  <si>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</si>
  <si>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</si>
  <si>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</si>
  <si>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</si>
  <si>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</si>
  <si>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</si>
  <si>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</si>
  <si>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</si>
  <si>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</si>
  <si>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</si>
  <si>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</si>
  <si>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</si>
  <si>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</si>
  <si>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</si>
  <si>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</si>
  <si>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</si>
  <si>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</si>
  <si>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</si>
  <si>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</si>
  <si>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</si>
  <si>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</si>
  <si>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</si>
  <si>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</si>
  <si>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</si>
  <si>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</si>
  <si>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</si>
  <si>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</si>
  <si>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</si>
  <si>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</si>
  <si>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</si>
  <si>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</si>
  <si>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</si>
  <si>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</si>
  <si>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</si>
  <si>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</si>
  <si>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</si>
  <si>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</si>
  <si>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</si>
  <si>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</si>
  <si>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</si>
  <si>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</si>
  <si>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</si>
  <si>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</si>
  <si>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</si>
  <si>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</si>
  <si>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</si>
  <si>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</si>
  <si>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</si>
  <si>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</si>
  <si>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</si>
  <si>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</si>
  <si>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</si>
  <si>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</si>
  <si>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</si>
  <si>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</si>
  <si>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</si>
  <si>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</si>
  <si>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</si>
  <si>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</si>
  <si>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</si>
  <si>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</si>
  <si>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</si>
  <si>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</si>
  <si>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</si>
  <si>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</si>
  <si>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</si>
  <si>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</si>
  <si>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</si>
  <si>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</si>
  <si>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</si>
  <si>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</si>
  <si>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</si>
  <si>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</si>
  <si>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</si>
  <si>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</si>
  <si>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</si>
  <si>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</si>
  <si>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</si>
  <si>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</si>
  <si>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</si>
  <si>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</si>
  <si>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</si>
  <si>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</si>
  <si>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</si>
  <si>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</si>
  <si>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</si>
  <si>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</si>
  <si>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</si>
  <si>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</si>
  <si>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</si>
  <si>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</si>
  <si>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</si>
  <si>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</si>
  <si>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</si>
  <si>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</si>
  <si>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</si>
  <si>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</si>
  <si>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</si>
  <si>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</si>
  <si>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</si>
  <si>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</si>
  <si>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</si>
  <si>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</si>
  <si>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</si>
  <si>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</si>
  <si>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</si>
  <si>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</si>
  <si>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</si>
  <si>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</si>
  <si>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</si>
  <si>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</si>
  <si>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</si>
  <si>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</si>
  <si>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</si>
  <si>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</si>
  <si>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</si>
  <si>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</si>
  <si>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</si>
  <si>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</si>
  <si>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</si>
  <si>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</si>
  <si>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</si>
  <si>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</si>
  <si>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</si>
  <si>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</si>
  <si>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</si>
  <si>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</si>
  <si>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</si>
  <si>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</si>
  <si>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</si>
  <si>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</si>
  <si>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</si>
  <si>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</si>
  <si>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</si>
  <si>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</si>
  <si>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</si>
  <si>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</si>
  <si>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</si>
  <si>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</si>
  <si>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</si>
  <si>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</si>
  <si>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</si>
  <si>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</si>
  <si>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</si>
  <si>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</si>
  <si>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</si>
  <si>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</si>
  <si>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</si>
  <si>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</si>
  <si>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</si>
  <si>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</si>
  <si>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</si>
  <si>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</si>
  <si>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</si>
  <si>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</si>
  <si>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</si>
  <si>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</si>
  <si>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</si>
  <si>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</si>
  <si>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</si>
  <si>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</si>
  <si>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</si>
  <si>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</si>
  <si>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</si>
  <si>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</si>
  <si>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</si>
  <si>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</si>
  <si>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</si>
  <si>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</si>
  <si>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</si>
  <si>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</si>
  <si>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</si>
  <si>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</si>
  <si>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</si>
  <si>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</si>
  <si>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</si>
  <si>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</si>
  <si>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</si>
  <si>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</si>
  <si>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</si>
  <si>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</si>
  <si>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</si>
  <si>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</si>
  <si>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</si>
  <si>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</si>
  <si>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</si>
  <si>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</si>
  <si>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</si>
  <si>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</si>
  <si>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</si>
  <si>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</si>
  <si>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</si>
  <si>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</si>
  <si>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</si>
  <si>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</si>
  <si>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</si>
  <si>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</si>
  <si>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</si>
  <si>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</si>
  <si>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</si>
  <si>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</si>
  <si>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</si>
  <si>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</si>
  <si>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</si>
  <si>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</si>
  <si>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</si>
  <si>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</si>
  <si>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</si>
  <si>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</si>
  <si>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</si>
  <si>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</si>
  <si>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</si>
  <si>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</si>
  <si>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</si>
  <si>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</si>
  <si>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</si>
  <si>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</si>
  <si>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</si>
  <si>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</si>
  <si>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</si>
  <si>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</si>
  <si>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</si>
  <si>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</si>
  <si>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</si>
  <si>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</si>
  <si>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</si>
  <si>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</si>
  <si>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</si>
  <si>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</si>
  <si>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</si>
  <si>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</si>
  <si>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</si>
  <si>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</si>
  <si>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</si>
  <si>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</si>
  <si>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</si>
  <si>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</si>
  <si>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</si>
  <si>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</si>
  <si>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</si>
  <si>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</si>
  <si>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</si>
  <si>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</si>
  <si>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</si>
  <si>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</si>
  <si>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</si>
  <si>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</si>
  <si>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</si>
  <si>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</si>
  <si>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</si>
  <si>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</si>
  <si>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</si>
  <si>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</si>
  <si>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</si>
  <si>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</si>
  <si>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</si>
  <si>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</si>
  <si>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</si>
  <si>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</si>
  <si>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</si>
  <si>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</si>
  <si>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</si>
  <si>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</si>
  <si>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</si>
  <si>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</si>
  <si>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</si>
  <si>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</si>
  <si>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</si>
  <si>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</si>
  <si>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</si>
  <si>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</si>
  <si>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</si>
  <si>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</si>
  <si>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</si>
  <si>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</si>
  <si>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</si>
  <si>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</si>
  <si>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</si>
  <si>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</si>
  <si>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</si>
  <si>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</si>
  <si>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</si>
  <si>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</si>
  <si>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</si>
  <si>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</si>
  <si>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</si>
  <si>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</si>
  <si>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</si>
  <si>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</si>
  <si>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</si>
  <si>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</si>
  <si>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</si>
  <si>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</si>
  <si>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</si>
  <si>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</si>
  <si>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</si>
  <si>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</si>
  <si>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</si>
  <si>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</si>
  <si>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</si>
  <si>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</si>
  <si>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</si>
  <si>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</si>
  <si>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</si>
  <si>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</si>
  <si>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</si>
  <si>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</si>
  <si>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</si>
  <si>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</si>
  <si>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</si>
  <si>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</si>
  <si>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</si>
  <si>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</si>
  <si>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</si>
  <si>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</si>
  <si>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</si>
  <si>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</si>
  <si>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</si>
  <si>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</si>
  <si>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</si>
  <si>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</si>
  <si>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</si>
  <si>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</si>
  <si>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</si>
  <si>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</si>
  <si>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</si>
  <si>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</si>
  <si>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</si>
  <si>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</si>
  <si>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</si>
  <si>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</si>
  <si>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</si>
  <si>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</si>
  <si>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</si>
  <si>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</si>
  <si>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</si>
  <si>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</si>
  <si>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</si>
  <si>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</si>
  <si>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</si>
  <si>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</si>
  <si>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</si>
  <si>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</si>
  <si>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</si>
  <si>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</si>
  <si>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</si>
  <si>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</si>
  <si>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</si>
  <si>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</si>
  <si>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</si>
  <si>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</si>
  <si>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</si>
  <si>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</si>
  <si>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</si>
  <si>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</si>
  <si>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</si>
  <si>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</si>
  <si>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</si>
  <si>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</si>
  <si>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</si>
  <si>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</si>
  <si>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</si>
  <si>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</si>
  <si>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</si>
  <si>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</si>
  <si>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</si>
  <si>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</si>
  <si>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</si>
  <si>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</si>
  <si>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</si>
  <si>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</si>
  <si>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</si>
  <si>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</si>
  <si>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</si>
  <si>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</si>
  <si>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</si>
  <si>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</si>
  <si>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</si>
  <si>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</si>
  <si>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</si>
  <si>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</si>
  <si>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</si>
  <si>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</si>
  <si>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</si>
  <si>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</si>
  <si>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</si>
  <si>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</si>
  <si>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</si>
  <si>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</si>
  <si>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</si>
  <si>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</si>
  <si>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</si>
  <si>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</si>
  <si>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</si>
  <si>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</si>
  <si>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</si>
  <si>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</si>
  <si>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</si>
  <si>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</si>
  <si>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</si>
  <si>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</si>
  <si>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</si>
  <si>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</si>
  <si>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</si>
  <si>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</si>
  <si>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</si>
  <si>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</si>
  <si>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</si>
  <si>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</si>
  <si>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</si>
  <si>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</si>
  <si>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</si>
  <si>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</si>
  <si>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</si>
  <si>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</si>
  <si>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</si>
  <si>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</si>
  <si>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</si>
  <si>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</si>
  <si>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</si>
  <si>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</si>
  <si>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</si>
  <si>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</si>
  <si>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</si>
  <si>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</si>
  <si>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</si>
  <si>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</si>
  <si>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</si>
  <si>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</si>
  <si>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</si>
  <si>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</si>
  <si>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</si>
  <si>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</si>
  <si>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</si>
  <si>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</si>
  <si>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</si>
  <si>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</si>
  <si>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</si>
  <si>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</si>
  <si>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</si>
  <si>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</si>
  <si>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</si>
  <si>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</si>
  <si>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</si>
  <si>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</si>
  <si>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</si>
  <si>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</si>
  <si>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</si>
  <si>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</si>
  <si>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</si>
  <si>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</si>
  <si>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</si>
  <si>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</si>
  <si>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</si>
  <si>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</si>
  <si>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</si>
  <si>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</si>
  <si>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</si>
  <si>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</si>
  <si>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</si>
  <si>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</si>
  <si>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</si>
  <si>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</si>
  <si>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</si>
  <si>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</si>
  <si>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</si>
  <si>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</si>
  <si>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</si>
  <si>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</si>
  <si>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</si>
  <si>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</si>
  <si>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</si>
  <si>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</si>
  <si>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</si>
  <si>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</si>
  <si>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</si>
  <si>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</si>
  <si>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</si>
  <si>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</si>
  <si>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</si>
  <si>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</si>
  <si>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</si>
  <si>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</si>
  <si>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</si>
  <si>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</si>
  <si>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</si>
  <si>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</si>
  <si>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</si>
  <si>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</si>
  <si>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</si>
  <si>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</si>
  <si>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</si>
  <si>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</si>
  <si>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</si>
  <si>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</si>
  <si>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</si>
  <si>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</si>
  <si>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</si>
  <si>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</si>
  <si>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</si>
  <si>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</si>
  <si>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</si>
  <si>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</si>
  <si>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</si>
  <si>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</si>
  <si>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</si>
  <si>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</si>
  <si>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</si>
  <si>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</si>
  <si>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</si>
  <si>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</si>
  <si>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</si>
  <si>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</si>
  <si>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</si>
  <si>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</si>
  <si>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</si>
  <si>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</si>
  <si>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</si>
  <si>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</si>
  <si>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</si>
  <si>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</si>
  <si>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</si>
  <si>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</si>
  <si>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</si>
  <si>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</si>
  <si>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</si>
  <si>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</si>
  <si>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</si>
  <si>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</si>
  <si>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</si>
  <si>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</si>
  <si>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</si>
  <si>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</si>
  <si>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</si>
  <si>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</si>
  <si>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</si>
  <si>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</si>
  <si>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</si>
  <si>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</si>
  <si>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</si>
  <si>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</si>
  <si>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</si>
  <si>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</si>
  <si>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</si>
  <si>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</si>
  <si>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</si>
  <si>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</si>
  <si>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</si>
  <si>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</si>
  <si>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</si>
  <si>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</si>
  <si>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</si>
  <si>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</si>
  <si>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</si>
  <si>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</si>
  <si>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</si>
  <si>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</si>
  <si>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</si>
  <si>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</si>
  <si>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</si>
  <si>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</si>
  <si>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</si>
  <si>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</si>
  <si>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</si>
  <si>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</si>
  <si>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</si>
  <si>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</si>
  <si>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</si>
  <si>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</si>
  <si>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</si>
  <si>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</si>
  <si>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</si>
  <si>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</si>
  <si>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</si>
  <si>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</si>
  <si>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</si>
  <si>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</si>
  <si>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</si>
  <si>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</si>
  <si>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</si>
  <si>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</si>
  <si>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</si>
  <si>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</si>
  <si>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</si>
  <si>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</si>
  <si>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</si>
  <si>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</si>
  <si>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</si>
  <si>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</si>
  <si>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</si>
  <si>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</si>
  <si>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</si>
  <si>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</si>
  <si>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</si>
  <si>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</si>
  <si>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</si>
  <si>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</si>
  <si>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</si>
  <si>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</si>
  <si>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</si>
  <si>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</si>
  <si>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</si>
  <si>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</si>
  <si>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</si>
  <si>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</si>
  <si>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</si>
  <si>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</si>
  <si>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</si>
  <si>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</si>
  <si>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</si>
  <si>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</si>
  <si>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</si>
  <si>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</si>
  <si>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</si>
  <si>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</si>
  <si>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</si>
  <si>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</si>
  <si>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</si>
  <si>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</si>
  <si>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</si>
  <si>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</si>
  <si>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</si>
  <si>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</si>
  <si>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</si>
  <si>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</si>
  <si>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</si>
  <si>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</si>
  <si>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</si>
  <si>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</si>
  <si>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</si>
  <si>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</si>
  <si>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</si>
  <si>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</si>
  <si>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</si>
  <si>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</si>
  <si>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</si>
  <si>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</si>
  <si>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</si>
  <si>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</si>
  <si>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</si>
  <si>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</si>
  <si>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</si>
  <si>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</si>
  <si>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</si>
  <si>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</si>
  <si>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</si>
  <si>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</si>
  <si>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</si>
  <si>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</si>
  <si>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</si>
  <si>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</si>
  <si>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</si>
  <si>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</si>
  <si>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</si>
  <si>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</si>
  <si>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</si>
  <si>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</si>
  <si>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</si>
  <si>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</si>
  <si>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</si>
  <si>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</si>
  <si>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</si>
  <si>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</si>
  <si>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</si>
  <si>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</si>
  <si>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</si>
  <si>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</si>
  <si>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</si>
  <si>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</si>
  <si>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</si>
  <si>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</si>
  <si>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</si>
  <si>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</si>
  <si>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</si>
  <si>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</si>
  <si>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</si>
  <si>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</si>
  <si>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</si>
  <si>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</si>
  <si>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</si>
  <si>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</si>
  <si>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</si>
  <si>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</si>
  <si>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</si>
  <si>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</si>
  <si>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</si>
  <si>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</si>
  <si>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</si>
  <si>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</si>
  <si>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</si>
  <si>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</si>
  <si>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</si>
  <si>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</si>
  <si>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</si>
  <si>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</si>
  <si>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</si>
  <si>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</si>
  <si>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</si>
  <si>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</si>
  <si>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</si>
  <si>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</si>
  <si>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</si>
  <si>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</si>
  <si>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</si>
  <si>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</si>
  <si>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</si>
  <si>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</si>
  <si>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</si>
  <si>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</si>
  <si>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</si>
  <si>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</si>
  <si>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</si>
  <si>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</si>
  <si>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</si>
  <si>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</si>
  <si>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</si>
  <si>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</si>
  <si>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</si>
  <si>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</si>
  <si>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</si>
  <si>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</si>
  <si>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</si>
  <si>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</si>
  <si>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</si>
  <si>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</si>
  <si>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</si>
  <si>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</si>
  <si>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</si>
  <si>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</si>
  <si>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</si>
  <si>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</si>
  <si>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</si>
  <si>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</si>
  <si>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</si>
  <si>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</si>
  <si>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</si>
  <si>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</si>
  <si>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</si>
  <si>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</si>
  <si>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</si>
  <si>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</si>
  <si>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</si>
  <si>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</si>
  <si>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</si>
  <si>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</si>
  <si>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</si>
  <si>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</si>
  <si>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</si>
  <si>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</si>
  <si>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</si>
  <si>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</si>
  <si>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</si>
  <si>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</si>
  <si>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</si>
  <si>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</si>
  <si>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</si>
  <si>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</si>
  <si>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</si>
  <si>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</si>
  <si>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</si>
  <si>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</si>
  <si>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</si>
  <si>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</si>
  <si>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</si>
  <si>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</si>
  <si>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</si>
  <si>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</si>
  <si>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</si>
  <si>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</si>
  <si>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</si>
  <si>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</si>
  <si>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</si>
  <si>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</si>
  <si>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</si>
  <si>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</si>
  <si>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</si>
  <si>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</si>
  <si>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</si>
  <si>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</si>
  <si>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</si>
  <si>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</si>
  <si>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</si>
  <si>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</si>
  <si>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</si>
  <si>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</si>
  <si>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</si>
  <si>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</si>
  <si>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</si>
  <si>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</si>
  <si>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</si>
  <si>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</si>
  <si>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</si>
  <si>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</si>
  <si>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</si>
  <si>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</si>
  <si>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</si>
  <si>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</si>
  <si>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</si>
  <si>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</si>
  <si>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</si>
  <si>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</si>
  <si>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</si>
  <si>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</si>
  <si>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</si>
  <si>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</si>
  <si>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</si>
  <si>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</si>
  <si>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</si>
  <si>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</si>
  <si>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</si>
  <si>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</si>
  <si>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</si>
  <si>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</si>
  <si>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</si>
  <si>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</si>
  <si>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</si>
  <si>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</si>
  <si>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</si>
  <si>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</si>
  <si>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</si>
  <si>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</si>
  <si>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</si>
  <si>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</si>
  <si>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</si>
  <si>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</si>
  <si>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</si>
  <si>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</si>
  <si>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</si>
  <si>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</si>
  <si>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</si>
  <si>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</si>
  <si>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</si>
  <si>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</si>
  <si>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</si>
  <si>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</si>
  <si>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</si>
  <si>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</si>
  <si>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</si>
  <si>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</si>
  <si>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</si>
  <si>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</si>
  <si>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</si>
  <si>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</si>
  <si>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</si>
  <si>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</si>
  <si>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</si>
  <si>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</si>
  <si>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</si>
  <si>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</si>
  <si>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</si>
  <si>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</si>
  <si>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</si>
  <si>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</si>
  <si>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</si>
  <si>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</si>
  <si>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</si>
  <si>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</si>
  <si>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</si>
  <si>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</si>
  <si>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</si>
  <si>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</si>
  <si>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</si>
  <si>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</si>
  <si>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</si>
  <si>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</si>
  <si>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</si>
  <si>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</si>
  <si>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</si>
  <si>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</si>
  <si>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</si>
  <si>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</si>
  <si>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</si>
  <si>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</si>
  <si>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</si>
  <si>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</si>
  <si>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</si>
  <si>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</si>
  <si>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</si>
  <si>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</si>
  <si>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</si>
  <si>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</si>
  <si>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</si>
  <si>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</si>
  <si>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</si>
  <si>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</si>
  <si>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</si>
  <si>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</si>
  <si>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</si>
  <si>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</si>
  <si>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</si>
  <si>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</si>
  <si>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</si>
  <si>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</si>
  <si>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</si>
  <si>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</si>
  <si>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</si>
  <si>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</si>
  <si>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</si>
  <si>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</si>
  <si>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</si>
  <si>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</si>
  <si>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</si>
  <si>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</si>
  <si>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</si>
  <si>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</si>
  <si>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</si>
  <si>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</si>
  <si>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</si>
  <si>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</si>
  <si>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</si>
  <si>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</si>
  <si>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</si>
  <si>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</si>
  <si>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</si>
  <si>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</si>
  <si>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</si>
  <si>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</si>
  <si>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</si>
  <si>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</si>
  <si>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</si>
  <si>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</si>
  <si>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</si>
  <si>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</si>
  <si>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</si>
  <si>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</si>
  <si>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</si>
  <si>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</si>
  <si>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</si>
  <si>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</si>
  <si>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</si>
  <si>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</si>
  <si>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</si>
  <si>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</si>
  <si>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</si>
  <si>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</si>
  <si>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</si>
  <si>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</si>
  <si>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</si>
  <si>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</si>
  <si>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</si>
  <si>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</si>
  <si>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</si>
  <si>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</si>
  <si>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</si>
  <si>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</si>
  <si>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</si>
  <si>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</si>
  <si>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</si>
  <si>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</si>
  <si>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</si>
  <si>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</si>
  <si>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</si>
  <si>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</si>
  <si>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</si>
  <si>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</si>
  <si>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</si>
  <si>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</si>
  <si>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</si>
  <si>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</si>
  <si>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</si>
  <si>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</si>
  <si>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</si>
  <si>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</si>
  <si>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</si>
  <si>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</si>
  <si>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</si>
  <si>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</si>
  <si>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</si>
  <si>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</si>
  <si>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</si>
  <si>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</si>
  <si>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</si>
  <si>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</si>
  <si>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</si>
  <si>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</si>
  <si>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</si>
  <si>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</si>
  <si>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</si>
  <si>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</si>
  <si>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</si>
  <si>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</si>
  <si>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</si>
  <si>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</si>
  <si>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</si>
  <si>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</si>
  <si>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</si>
  <si>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</si>
  <si>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</si>
  <si>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</si>
  <si>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</si>
  <si>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</si>
  <si>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</si>
  <si>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</si>
  <si>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</si>
  <si>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</si>
  <si>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</si>
  <si>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</si>
  <si>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</si>
  <si>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</si>
  <si>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</si>
  <si>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</si>
  <si>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</si>
  <si>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</si>
  <si>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</si>
  <si>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</si>
  <si>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</si>
  <si>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</si>
  <si>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</si>
  <si>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</si>
  <si>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</si>
  <si>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</si>
  <si>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</si>
  <si>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</si>
  <si>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</si>
  <si>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</si>
  <si>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</si>
  <si>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</si>
  <si>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</si>
  <si>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</si>
  <si>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</si>
  <si>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</si>
  <si>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</si>
  <si>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</si>
  <si>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</si>
  <si>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</si>
  <si>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</si>
  <si>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</si>
  <si>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</si>
  <si>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</si>
  <si>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</si>
  <si>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</si>
  <si>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</si>
  <si>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</si>
  <si>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</si>
  <si>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</si>
  <si>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</si>
  <si>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</si>
  <si>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</si>
  <si>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</si>
  <si>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</si>
  <si>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</si>
  <si>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</si>
  <si>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</si>
  <si>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</si>
  <si>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</si>
  <si>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</si>
  <si>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</si>
  <si>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</si>
  <si>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</si>
  <si>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</si>
  <si>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</si>
  <si>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</si>
  <si>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</si>
  <si>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</si>
  <si>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</si>
  <si>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</si>
  <si>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</si>
  <si>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</si>
  <si>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</si>
  <si>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</si>
  <si>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</si>
  <si>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</si>
  <si>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</si>
  <si>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</si>
  <si>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</si>
  <si>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</si>
  <si>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</si>
  <si>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</si>
  <si>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</si>
  <si>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</si>
  <si>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</si>
  <si>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</si>
  <si>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</si>
  <si>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</si>
  <si>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</si>
  <si>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</si>
  <si>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</si>
  <si>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</si>
  <si>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</si>
  <si>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</si>
  <si>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</si>
  <si>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</si>
  <si>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</si>
  <si>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</si>
  <si>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</si>
  <si>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</si>
  <si>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</si>
  <si>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</si>
  <si>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</si>
  <si>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</si>
  <si>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</si>
  <si>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</si>
  <si>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</si>
  <si>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</si>
  <si>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</si>
  <si>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</si>
  <si>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</si>
  <si>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</si>
  <si>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</si>
  <si>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</si>
  <si>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</si>
  <si>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</si>
  <si>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</si>
  <si>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</si>
  <si>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</si>
  <si>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</si>
  <si>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</si>
  <si>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</si>
  <si>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</si>
  <si>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</si>
  <si>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</si>
  <si>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</si>
  <si>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</si>
  <si>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</si>
  <si>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</si>
  <si>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</si>
  <si>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</si>
  <si>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</si>
  <si>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</si>
  <si>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</si>
  <si>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</si>
  <si>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</si>
  <si>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</si>
  <si>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</si>
  <si>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</si>
  <si>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</si>
  <si>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</si>
  <si>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</si>
  <si>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</si>
  <si>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</si>
  <si>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</si>
  <si>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</si>
  <si>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</si>
  <si>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</si>
  <si>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</si>
  <si>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</si>
  <si>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</si>
  <si>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</si>
  <si>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</si>
  <si>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</si>
  <si>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</si>
  <si>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</si>
  <si>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</si>
  <si>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</si>
  <si>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</si>
  <si>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</si>
  <si>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</si>
  <si>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</si>
  <si>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</si>
  <si>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</si>
  <si>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</si>
  <si>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</si>
  <si>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</si>
  <si>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</si>
  <si>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</si>
  <si>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</si>
  <si>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</si>
  <si>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</si>
  <si>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</si>
  <si>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</si>
  <si>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</si>
  <si>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</si>
  <si>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</si>
  <si>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</si>
  <si>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</si>
  <si>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</si>
  <si>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</si>
  <si>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</si>
  <si>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</si>
  <si>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</si>
  <si>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</si>
  <si>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</si>
  <si>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</si>
  <si>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</si>
  <si>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</si>
  <si>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</si>
  <si>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</si>
  <si>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</si>
  <si>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</si>
  <si>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</si>
  <si>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</si>
  <si>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</si>
  <si>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</si>
  <si>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</si>
  <si>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</si>
  <si>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</si>
  <si>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</si>
  <si>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</si>
  <si>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</si>
  <si>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</si>
  <si>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</si>
  <si>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</si>
  <si>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</si>
  <si>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</si>
  <si>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</si>
  <si>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</si>
  <si>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</si>
  <si>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</si>
  <si>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</si>
  <si>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</si>
  <si>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</si>
  <si>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</si>
  <si>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</si>
  <si>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</si>
  <si>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</si>
  <si>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</si>
  <si>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</si>
  <si>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</si>
  <si>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</si>
  <si>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</si>
  <si>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</si>
  <si>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</si>
  <si>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</si>
  <si>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</si>
  <si>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</si>
  <si>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</si>
  <si>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</si>
  <si>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</si>
  <si>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</si>
  <si>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</si>
  <si>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</si>
  <si>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</si>
  <si>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</si>
  <si>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</si>
  <si>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</si>
  <si>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</si>
  <si>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</si>
  <si>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</si>
  <si>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</si>
  <si>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</si>
  <si>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</si>
  <si>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</si>
  <si>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</si>
  <si>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</si>
  <si>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</si>
  <si>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</si>
  <si>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</si>
  <si>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</si>
  <si>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</si>
  <si>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</si>
  <si>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</si>
  <si>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</si>
  <si>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</si>
  <si>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</si>
  <si>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</si>
  <si>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</si>
  <si>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</si>
  <si>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</si>
  <si>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</si>
  <si>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</si>
  <si>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</si>
  <si>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</si>
  <si>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</si>
  <si>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</si>
  <si>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</si>
  <si>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</si>
  <si>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</si>
  <si>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</si>
  <si>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</si>
  <si>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</si>
  <si>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</si>
  <si>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</si>
  <si>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</si>
  <si>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</si>
  <si>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</si>
  <si>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</si>
  <si>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</si>
  <si>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</si>
  <si>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</si>
  <si>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</si>
  <si>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</si>
  <si>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</si>
  <si>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</si>
  <si>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</si>
  <si>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</si>
  <si>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</si>
  <si>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</si>
  <si>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</si>
  <si>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</si>
  <si>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</si>
  <si>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</si>
  <si>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</si>
  <si>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</si>
  <si>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</si>
  <si>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</si>
  <si>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</si>
  <si>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</si>
  <si>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</si>
  <si>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</si>
  <si>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</si>
  <si>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</si>
  <si>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</si>
  <si>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</si>
  <si>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</si>
  <si>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</si>
  <si>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</si>
  <si>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</si>
  <si>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</si>
  <si>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</si>
  <si>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</si>
  <si>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</si>
  <si>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</si>
  <si>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</si>
  <si>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</si>
  <si>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</si>
  <si>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</si>
  <si>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</si>
  <si>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</si>
  <si>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</si>
  <si>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</si>
  <si>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</si>
  <si>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</si>
  <si>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</si>
  <si>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</si>
  <si>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</si>
  <si>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</si>
  <si>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</si>
  <si>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</si>
  <si>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</si>
  <si>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</si>
  <si>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</si>
  <si>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</si>
  <si>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</si>
  <si>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</si>
  <si>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</si>
  <si>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</si>
  <si>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</si>
  <si>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</si>
  <si>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</si>
  <si>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</si>
  <si>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</si>
  <si>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</si>
  <si>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</si>
  <si>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</si>
  <si>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</si>
  <si>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</si>
  <si>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</si>
  <si>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</si>
  <si>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</si>
  <si>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</si>
  <si>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</si>
  <si>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</si>
  <si>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</si>
  <si>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</si>
  <si>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</si>
  <si>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</si>
  <si>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</si>
  <si>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</si>
  <si>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</si>
  <si>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</si>
  <si>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</si>
  <si>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</si>
  <si>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</si>
  <si>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</si>
  <si>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</si>
  <si>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</si>
  <si>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</si>
  <si>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</si>
  <si>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</si>
  <si>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</si>
  <si>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</si>
  <si>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</si>
  <si>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</si>
  <si>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</si>
  <si>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</si>
  <si>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</si>
  <si>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</si>
  <si>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</si>
  <si>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</si>
  <si>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</si>
  <si>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</si>
  <si>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</si>
  <si>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</si>
  <si>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</si>
  <si>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</si>
  <si>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</si>
  <si>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</si>
  <si>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</si>
  <si>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</si>
  <si>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</si>
  <si>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</si>
  <si>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</si>
  <si>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</si>
  <si>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</si>
  <si>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</si>
  <si>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</si>
  <si>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</si>
  <si>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</si>
  <si>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</si>
  <si>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</si>
  <si>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</si>
  <si>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</si>
  <si>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</si>
  <si>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</si>
  <si>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</si>
  <si>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</si>
  <si>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</si>
  <si>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</si>
  <si>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</si>
  <si>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</si>
  <si>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</si>
  <si>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</si>
  <si>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</si>
  <si>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</si>
  <si>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</si>
  <si>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</si>
  <si>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</si>
  <si>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</si>
  <si>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</si>
  <si>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</si>
  <si>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</si>
  <si>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</si>
  <si>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</si>
  <si>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</si>
  <si>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</si>
  <si>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</si>
  <si>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</si>
  <si>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</si>
  <si>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</si>
  <si>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</si>
  <si>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</si>
  <si>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</si>
  <si>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</si>
  <si>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</si>
  <si>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</si>
  <si>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</si>
  <si>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</si>
  <si>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</si>
  <si>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</si>
  <si>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</si>
  <si>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</si>
  <si>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</si>
  <si>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</si>
  <si>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</si>
  <si>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</si>
  <si>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</si>
  <si>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</si>
  <si>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</si>
  <si>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</si>
  <si>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</si>
  <si>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</si>
  <si>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</si>
  <si>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</si>
  <si>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</si>
  <si>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</si>
  <si>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</si>
  <si>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</si>
  <si>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</si>
  <si>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</si>
  <si>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</si>
  <si>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</si>
  <si>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</si>
  <si>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</si>
  <si>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</si>
  <si>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</si>
  <si>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</si>
  <si>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</si>
  <si>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</si>
  <si>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</si>
  <si>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</si>
  <si>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</si>
  <si>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</si>
  <si>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</si>
  <si>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</si>
  <si>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</si>
  <si>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</si>
  <si>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</si>
  <si>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</si>
  <si>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</si>
  <si>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</si>
  <si>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</si>
  <si>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</si>
  <si>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</si>
  <si>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</si>
  <si>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</si>
  <si>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</si>
  <si>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</si>
  <si>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</si>
  <si>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</si>
  <si>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</si>
  <si>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</si>
  <si>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</si>
  <si>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</si>
  <si>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</si>
  <si>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</si>
  <si>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</si>
  <si>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</si>
  <si>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</si>
  <si>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</si>
  <si>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</si>
  <si>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</si>
  <si>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</si>
  <si>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</si>
  <si>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</si>
  <si>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</si>
  <si>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</si>
  <si>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</si>
  <si>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</si>
  <si>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</si>
  <si>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</si>
  <si>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</si>
  <si>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</si>
  <si>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</si>
  <si>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</si>
  <si>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</si>
  <si>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</si>
  <si>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</si>
  <si>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</si>
  <si>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</si>
  <si>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</si>
  <si>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</si>
  <si>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</si>
  <si>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</si>
  <si>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</si>
  <si>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</si>
  <si>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</si>
  <si>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</si>
  <si>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</si>
  <si>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</si>
  <si>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</si>
  <si>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</si>
  <si>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</si>
  <si>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</si>
  <si>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</si>
  <si>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</si>
  <si>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</si>
  <si>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</si>
  <si>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</si>
  <si>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</si>
  <si>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</si>
  <si>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</si>
  <si>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</si>
  <si>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</si>
  <si>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</si>
  <si>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</si>
  <si>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</si>
  <si>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</si>
  <si>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</si>
  <si>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</si>
  <si>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</si>
  <si>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</si>
  <si>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</si>
  <si>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</si>
  <si>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</si>
  <si>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</si>
  <si>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</si>
  <si>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</si>
  <si>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</si>
  <si>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</si>
  <si>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</si>
  <si>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</si>
  <si>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</si>
  <si>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</si>
  <si>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</si>
  <si>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</si>
  <si>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</si>
  <si>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</si>
  <si>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</si>
  <si>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</si>
  <si>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</si>
  <si>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</si>
  <si>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</si>
  <si>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</si>
  <si>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</si>
  <si>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</si>
  <si>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</si>
  <si>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</si>
  <si>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</si>
  <si>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</si>
  <si>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</si>
  <si>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</si>
  <si>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</si>
  <si>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</si>
  <si>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</si>
  <si>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</si>
  <si>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</si>
  <si>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</si>
  <si>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</si>
  <si>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</si>
  <si>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</si>
  <si>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</si>
  <si>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</si>
  <si>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</si>
  <si>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</si>
  <si>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</si>
  <si>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</si>
  <si>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</si>
  <si>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</si>
  <si>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</si>
  <si>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</si>
  <si>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</si>
  <si>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</si>
  <si>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</si>
  <si>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</si>
  <si>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</si>
  <si>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</si>
  <si>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</si>
  <si>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</si>
  <si>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</si>
  <si>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</si>
  <si>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</si>
  <si>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</si>
  <si>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</si>
  <si>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</si>
  <si>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</si>
  <si>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</si>
  <si>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</si>
  <si>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</si>
  <si>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</si>
  <si>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</si>
  <si>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</si>
  <si>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</si>
  <si>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</si>
  <si>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</si>
  <si>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</si>
  <si>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</si>
  <si>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</si>
  <si>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</si>
  <si>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</si>
  <si>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</si>
  <si>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</si>
  <si>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</si>
  <si>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</si>
  <si>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</si>
  <si>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</si>
  <si>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</si>
  <si>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</si>
  <si>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</si>
  <si>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</si>
  <si>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</si>
  <si>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</si>
  <si>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</si>
  <si>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</si>
  <si>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</si>
  <si>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</si>
  <si>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</si>
  <si>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</si>
  <si>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</si>
  <si>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</si>
  <si>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</si>
  <si>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</si>
  <si>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</si>
  <si>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</si>
  <si>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</si>
  <si>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</si>
  <si>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</si>
  <si>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</si>
  <si>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</si>
  <si>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</si>
  <si>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</si>
  <si>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</si>
  <si>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</si>
  <si>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</si>
  <si>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</si>
  <si>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</si>
  <si>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</si>
  <si>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</si>
  <si>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</si>
  <si>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</si>
  <si>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</si>
  <si>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</si>
  <si>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</si>
  <si>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</si>
  <si>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</si>
  <si>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</si>
  <si>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</si>
  <si>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</si>
  <si>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</si>
  <si>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</si>
  <si>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</si>
  <si>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</si>
  <si>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</si>
  <si>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</si>
  <si>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</si>
  <si>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</si>
  <si>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</si>
  <si>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</si>
  <si>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</si>
  <si>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</si>
  <si>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</si>
  <si>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</si>
  <si>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</si>
  <si>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</si>
  <si>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</si>
  <si>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</si>
  <si>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</si>
  <si>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</si>
  <si>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</si>
  <si>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</si>
  <si>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</si>
  <si>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</si>
  <si>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</si>
  <si>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</si>
  <si>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</si>
  <si>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</si>
  <si>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</si>
  <si>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</si>
  <si>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</si>
  <si>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</si>
  <si>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</si>
  <si>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</si>
  <si>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</si>
  <si>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</si>
  <si>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</si>
  <si>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</si>
  <si>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</si>
  <si>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</si>
  <si>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</si>
  <si>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</si>
  <si>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</si>
  <si>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</si>
  <si>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</si>
  <si>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</si>
  <si>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</si>
  <si>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</si>
  <si>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</si>
  <si>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</si>
  <si>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</si>
  <si>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</si>
  <si>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</si>
  <si>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</si>
  <si>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</si>
  <si>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</si>
  <si>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</si>
  <si>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</si>
  <si>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</si>
  <si>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</si>
  <si>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</si>
  <si>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</si>
  <si>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</si>
  <si>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</si>
  <si>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</si>
  <si>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</si>
  <si>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</si>
  <si>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</si>
  <si>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</si>
  <si>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</si>
  <si>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</si>
  <si>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</si>
  <si>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</si>
  <si>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</si>
  <si>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</si>
  <si>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</si>
  <si>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</si>
  <si>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</si>
  <si>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</si>
  <si>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</si>
  <si>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</si>
  <si>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</si>
  <si>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</si>
  <si>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</si>
  <si>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</si>
  <si>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</si>
  <si>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</si>
  <si>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</si>
  <si>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</si>
  <si>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</si>
  <si>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</si>
  <si>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</si>
  <si>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</si>
  <si>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</si>
  <si>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</si>
  <si>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</si>
  <si>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</si>
  <si>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</si>
  <si>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</si>
  <si>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</si>
  <si>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</si>
  <si>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</si>
  <si>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</si>
  <si>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</si>
  <si>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</si>
  <si>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</si>
  <si>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</si>
  <si>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</si>
  <si>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</si>
  <si>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</si>
  <si>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</si>
  <si>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</si>
  <si>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</si>
  <si>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</si>
  <si>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</si>
  <si>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</si>
  <si>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</si>
  <si>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</si>
  <si>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</si>
  <si>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</si>
  <si>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</si>
  <si>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</si>
  <si>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</si>
  <si>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</si>
  <si>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</si>
  <si>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</si>
  <si>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</si>
  <si>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</si>
  <si>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</si>
  <si>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</si>
  <si>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</si>
  <si>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</si>
  <si>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</si>
  <si>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</si>
  <si>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</si>
  <si>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</si>
  <si>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</si>
  <si>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</si>
  <si>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</si>
  <si>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</si>
  <si>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</si>
  <si>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</si>
  <si>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</si>
  <si>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</si>
  <si>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</si>
  <si>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</si>
  <si>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</si>
  <si>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</si>
  <si>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</si>
  <si>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</si>
  <si>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</si>
  <si>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</si>
  <si>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</si>
  <si>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</si>
  <si>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</si>
  <si>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</si>
  <si>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</si>
  <si>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</si>
  <si>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</si>
  <si>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</si>
  <si>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</si>
  <si>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</si>
  <si>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</si>
  <si>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</si>
  <si>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</si>
  <si>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</si>
  <si>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</si>
  <si>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</si>
  <si>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</si>
  <si>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</si>
  <si>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</si>
  <si>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</si>
  <si>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</si>
  <si>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</si>
  <si>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</si>
  <si>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</si>
  <si>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</si>
  <si>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</si>
  <si>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</si>
  <si>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</si>
  <si>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</si>
  <si>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</si>
  <si>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</si>
  <si>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</si>
  <si>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</si>
  <si>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</si>
  <si>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</si>
  <si>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</si>
  <si>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</si>
  <si>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</si>
  <si>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</si>
  <si>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</si>
  <si>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</si>
  <si>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</si>
  <si>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</si>
  <si>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</si>
  <si>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</si>
  <si>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</si>
  <si>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</si>
  <si>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</si>
  <si>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</si>
  <si>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</si>
  <si>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</si>
  <si>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</si>
  <si>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</si>
  <si>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</si>
  <si>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</si>
  <si>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</si>
  <si>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</si>
  <si>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</si>
  <si>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</si>
  <si>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</si>
  <si>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</si>
  <si>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</si>
  <si>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</si>
  <si>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</si>
  <si>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</si>
  <si>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</si>
  <si>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</si>
  <si>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</si>
  <si>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</si>
  <si>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</si>
  <si>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</si>
  <si>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</si>
  <si>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</si>
  <si>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</si>
  <si>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</si>
  <si>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</si>
  <si>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</si>
  <si>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</si>
  <si>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</si>
  <si>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</si>
  <si>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</si>
  <si>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</si>
  <si>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</si>
  <si>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</si>
  <si>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</si>
  <si>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</si>
  <si>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</si>
  <si>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</si>
  <si>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</si>
  <si>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</si>
  <si>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</si>
  <si>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</si>
  <si>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</si>
  <si>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</si>
  <si>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</si>
  <si>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</si>
  <si>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</si>
  <si>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</si>
  <si>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</si>
  <si>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</si>
  <si>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</si>
  <si>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</si>
  <si>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</si>
  <si>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</si>
  <si>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</si>
  <si>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</si>
  <si>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</si>
  <si>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</si>
  <si>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</si>
  <si>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</si>
  <si>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</si>
  <si>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</si>
  <si>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</si>
  <si>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</si>
  <si>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</si>
  <si>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</si>
  <si>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</si>
  <si>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</si>
  <si>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</si>
  <si>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</si>
  <si>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</si>
  <si>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</si>
  <si>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</si>
  <si>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</si>
  <si>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</si>
  <si>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</si>
  <si>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</si>
  <si>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</si>
  <si>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</si>
  <si>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</si>
  <si>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</si>
  <si>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</si>
  <si>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</si>
  <si>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</si>
  <si>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</si>
  <si>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</si>
  <si>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</si>
  <si>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</si>
  <si>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</si>
  <si>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</si>
  <si>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</si>
  <si>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</si>
  <si>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</si>
  <si>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</si>
  <si>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</si>
  <si>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</si>
  <si>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</si>
  <si>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</si>
  <si>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</si>
  <si>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</si>
  <si>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</si>
  <si>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</si>
  <si>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</si>
  <si>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</si>
  <si>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</si>
  <si>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</si>
  <si>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</si>
  <si>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</si>
  <si>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</si>
  <si>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</si>
  <si>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</si>
  <si>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</si>
  <si>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</si>
  <si>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</si>
  <si>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</si>
  <si>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</si>
  <si>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</si>
  <si>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</si>
  <si>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</si>
  <si>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</si>
  <si>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</si>
  <si>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</si>
  <si>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</si>
  <si>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</si>
  <si>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</si>
  <si>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</si>
  <si>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</si>
  <si>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</si>
  <si>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</si>
  <si>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</si>
  <si>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</si>
  <si>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</si>
  <si>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</si>
  <si>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</si>
  <si>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</si>
  <si>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</si>
  <si>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</si>
  <si>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</si>
  <si>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</si>
  <si>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</si>
  <si>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</si>
  <si>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</si>
  <si>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</si>
  <si>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</si>
  <si>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</si>
  <si>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</si>
  <si>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</si>
  <si>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</si>
  <si>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</si>
  <si>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</si>
  <si>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</si>
  <si>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</si>
  <si>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</si>
  <si>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</si>
  <si>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</si>
  <si>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</si>
  <si>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</si>
  <si>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</si>
  <si>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</si>
  <si>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</si>
  <si>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</si>
  <si>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</si>
  <si>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</si>
  <si>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</si>
  <si>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</si>
  <si>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</si>
  <si>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</si>
  <si>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</si>
  <si>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</si>
  <si>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</si>
  <si>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</si>
  <si>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</si>
  <si>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</si>
  <si>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</si>
  <si>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</si>
  <si>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</si>
  <si>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</si>
  <si>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</si>
  <si>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</si>
  <si>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</si>
  <si>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</si>
  <si>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</si>
  <si>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</si>
  <si>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</si>
  <si>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</si>
  <si>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</si>
  <si>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</si>
  <si>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</si>
  <si>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</si>
  <si>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</si>
  <si>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</si>
  <si>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</si>
  <si>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</si>
  <si>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</si>
  <si>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</si>
  <si>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</si>
  <si>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</si>
  <si>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</si>
  <si>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</si>
  <si>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</si>
  <si>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</si>
  <si>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</si>
  <si>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</si>
  <si>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</si>
  <si>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</si>
  <si>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</si>
  <si>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</si>
  <si>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</si>
  <si>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</si>
  <si>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</si>
  <si>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</si>
  <si>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</si>
  <si>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</si>
  <si>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</si>
  <si>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</si>
  <si>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</si>
  <si>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</si>
  <si>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</si>
  <si>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</si>
  <si>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</si>
  <si>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</si>
  <si>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</si>
  <si>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</si>
  <si>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</si>
  <si>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</si>
  <si>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</si>
  <si>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</si>
  <si>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</si>
  <si>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</si>
  <si>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</si>
  <si>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</si>
  <si>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</si>
  <si>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</si>
  <si>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</si>
  <si>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</si>
  <si>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</si>
  <si>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</si>
  <si>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</si>
  <si>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</si>
  <si>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</si>
  <si>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</si>
  <si>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</si>
  <si>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</si>
  <si>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</si>
  <si>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</si>
  <si>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</si>
  <si>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</si>
  <si>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</si>
  <si>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</si>
  <si>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</si>
  <si>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</si>
  <si>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</si>
  <si>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</si>
  <si>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</si>
  <si>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</si>
  <si>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</si>
  <si>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</si>
  <si>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</si>
  <si>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</si>
  <si>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</si>
  <si>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</si>
  <si>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</si>
  <si>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</si>
  <si>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</si>
  <si>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</si>
  <si>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</si>
  <si>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</si>
  <si>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</si>
  <si>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</si>
  <si>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</si>
  <si>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</si>
  <si>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</si>
  <si>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</si>
  <si>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</si>
  <si>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</si>
  <si>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</si>
  <si>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</si>
  <si>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</si>
  <si>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</si>
  <si>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</si>
  <si>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</si>
  <si>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</si>
  <si>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</si>
  <si>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</si>
  <si>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</si>
  <si>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</si>
  <si>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</si>
  <si>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</si>
  <si>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</si>
  <si>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</si>
  <si>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</si>
  <si>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</si>
  <si>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</si>
  <si>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</si>
  <si>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</si>
  <si>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</si>
  <si>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</si>
  <si>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</si>
  <si>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</si>
  <si>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</si>
  <si>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</si>
  <si>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</si>
  <si>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</si>
  <si>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</si>
  <si>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</si>
  <si>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</si>
  <si>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</si>
  <si>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</si>
  <si>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</si>
  <si>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</si>
  <si>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</si>
  <si>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</si>
  <si>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</si>
  <si>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</si>
  <si>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</si>
  <si>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</si>
  <si>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</si>
  <si>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</si>
  <si>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</si>
  <si>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</si>
  <si>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</si>
  <si>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</si>
  <si>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</si>
  <si>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</si>
  <si>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</si>
  <si>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</si>
  <si>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</si>
  <si>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</si>
  <si>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</si>
  <si>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</si>
  <si>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</si>
  <si>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</si>
  <si>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</si>
  <si>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</si>
  <si>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</si>
  <si>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</si>
  <si>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</si>
  <si>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</si>
  <si>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</si>
  <si>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</si>
  <si>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</si>
  <si>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</si>
  <si>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</si>
  <si>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</si>
  <si>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</si>
  <si>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</si>
  <si>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</si>
  <si>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</si>
  <si>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</si>
  <si>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</si>
  <si>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</si>
  <si>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</si>
  <si>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</si>
  <si>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</si>
  <si>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</si>
  <si>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</si>
  <si>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</si>
  <si>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</si>
  <si>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</si>
  <si>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</si>
  <si>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</si>
  <si>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</si>
  <si>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</si>
  <si>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</si>
  <si>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</si>
  <si>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</si>
  <si>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</si>
  <si>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</si>
  <si>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</si>
  <si>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</si>
  <si>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</si>
  <si>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</si>
  <si>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</si>
  <si>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</si>
  <si>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</si>
  <si>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</si>
  <si>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</si>
  <si>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</si>
  <si>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</si>
  <si>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</si>
  <si>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</si>
  <si>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</si>
  <si>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</si>
  <si>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</si>
  <si>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</si>
  <si>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</si>
  <si>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</si>
  <si>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</si>
  <si>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</si>
  <si>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</si>
  <si>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</si>
  <si>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</si>
  <si>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</si>
  <si>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</si>
  <si>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</si>
  <si>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</si>
  <si>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</si>
  <si>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</si>
  <si>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</si>
  <si>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</si>
  <si>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</si>
  <si>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</si>
  <si>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</si>
  <si>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</si>
  <si>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</si>
  <si>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</si>
  <si>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</si>
  <si>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</si>
  <si>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</si>
  <si>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</si>
  <si>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</si>
  <si>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</si>
  <si>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</si>
  <si>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</si>
  <si>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</si>
  <si>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</si>
  <si>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</si>
  <si>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</si>
  <si>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</si>
  <si>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</si>
  <si>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</si>
  <si>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</si>
  <si>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</si>
  <si>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</si>
  <si>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</si>
  <si>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</si>
  <si>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</si>
  <si>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</si>
  <si>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</si>
  <si>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</si>
  <si>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</si>
  <si>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</si>
  <si>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</si>
  <si>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</si>
  <si>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</si>
  <si>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</si>
  <si>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</si>
  <si>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</si>
  <si>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</si>
  <si>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</si>
  <si>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</si>
  <si>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</si>
  <si>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</si>
  <si>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</si>
  <si>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</si>
  <si>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</si>
  <si>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</si>
  <si>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</si>
  <si>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</si>
  <si>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</si>
  <si>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</si>
  <si>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</si>
  <si>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</si>
  <si>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</si>
  <si>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</si>
  <si>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</si>
  <si>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</si>
  <si>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</si>
  <si>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</si>
  <si>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</si>
  <si>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</si>
  <si>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</si>
  <si>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</si>
  <si>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</si>
  <si>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</si>
  <si>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</si>
  <si>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</si>
  <si>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</si>
  <si>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</si>
  <si>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</si>
  <si>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</si>
  <si>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</si>
  <si>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</si>
  <si>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</si>
  <si>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</si>
  <si>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</si>
  <si>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</si>
  <si>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</si>
  <si>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</si>
  <si>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</si>
  <si>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</si>
  <si>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</si>
  <si>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</si>
  <si>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</si>
  <si>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</si>
  <si>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</si>
  <si>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</si>
  <si>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</si>
  <si>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</si>
  <si>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</si>
  <si>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</si>
  <si>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</si>
  <si>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</si>
  <si>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</si>
  <si>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</si>
  <si>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</si>
  <si>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</si>
  <si>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</si>
  <si>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</si>
  <si>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</si>
  <si>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</si>
  <si>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</si>
  <si>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</si>
  <si>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</si>
  <si>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</si>
  <si>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</si>
  <si>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</si>
  <si>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</si>
  <si>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</si>
  <si>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</si>
  <si>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</si>
  <si>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</si>
  <si>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</si>
  <si>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</si>
  <si>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</si>
  <si>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</si>
  <si>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</si>
  <si>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</si>
  <si>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</si>
  <si>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</si>
  <si>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</si>
  <si>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</si>
  <si>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</si>
  <si>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</si>
  <si>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</si>
  <si>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</si>
  <si>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</si>
  <si>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</si>
  <si>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</si>
  <si>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</si>
  <si>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</si>
  <si>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</si>
  <si>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</si>
  <si>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</si>
  <si>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</si>
  <si>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</si>
  <si>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</si>
  <si>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</si>
  <si>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</si>
  <si>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</si>
  <si>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</si>
  <si>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</si>
  <si>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</si>
  <si>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</si>
  <si>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</si>
  <si>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</si>
  <si>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</si>
  <si>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</si>
  <si>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</si>
  <si>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</si>
  <si>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</si>
  <si>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</si>
  <si>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</si>
  <si>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</si>
  <si>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</si>
  <si>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</si>
  <si>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</si>
  <si>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</si>
  <si>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</si>
  <si>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</si>
  <si>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</si>
  <si>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</si>
  <si>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</si>
  <si>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</si>
  <si>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</si>
  <si>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</si>
  <si>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</si>
  <si>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</si>
  <si>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</si>
  <si>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</si>
  <si>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</si>
  <si>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</si>
  <si>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</si>
  <si>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</si>
  <si>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</si>
  <si>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</si>
  <si>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</si>
  <si>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</si>
  <si>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</si>
  <si>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</si>
  <si>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</si>
  <si>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</si>
  <si>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</si>
  <si>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</si>
  <si>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</si>
  <si>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</si>
  <si>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</si>
  <si>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</si>
  <si>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</si>
  <si>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</si>
  <si>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</si>
  <si>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</si>
  <si>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</si>
  <si>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</si>
  <si>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</si>
  <si>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</si>
  <si>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</si>
  <si>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</si>
  <si>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</si>
  <si>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</si>
  <si>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</si>
  <si>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</si>
  <si>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</si>
  <si>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</si>
  <si>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</si>
  <si>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</si>
  <si>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</si>
  <si>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</si>
  <si>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</si>
  <si>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</si>
  <si>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</si>
  <si>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</si>
  <si>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</si>
  <si>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</si>
  <si>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</si>
  <si>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</si>
  <si>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</si>
  <si>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</si>
  <si>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</si>
  <si>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</si>
  <si>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</si>
  <si>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</si>
  <si>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</si>
  <si>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</si>
  <si>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</si>
  <si>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</si>
  <si>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</si>
  <si>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</si>
  <si>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</si>
  <si>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</si>
  <si>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</si>
  <si>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</si>
  <si>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</si>
  <si>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</si>
  <si>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</si>
  <si>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</si>
  <si>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</si>
  <si>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</si>
  <si>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</si>
  <si>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</si>
  <si>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</si>
  <si>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</si>
  <si>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</si>
  <si>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</si>
  <si>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</si>
  <si>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</si>
  <si>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</si>
  <si>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</si>
  <si>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</si>
  <si>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</si>
  <si>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</si>
  <si>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</si>
  <si>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</si>
  <si>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</si>
  <si>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</si>
  <si>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</si>
  <si>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</si>
  <si>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</si>
  <si>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</si>
  <si>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</si>
  <si>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</si>
  <si>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</si>
  <si>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</si>
  <si>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</si>
  <si>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</si>
  <si>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</si>
  <si>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</si>
  <si>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</si>
  <si>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</si>
  <si>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</si>
  <si>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</si>
  <si>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</si>
  <si>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</si>
  <si>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</si>
  <si>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</si>
  <si>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</si>
  <si>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</si>
  <si>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</si>
  <si>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</si>
  <si>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</si>
  <si>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</si>
  <si>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</si>
  <si>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</si>
  <si>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</si>
  <si>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</si>
  <si>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</si>
  <si>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</si>
  <si>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</si>
  <si>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</si>
  <si>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</si>
  <si>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</si>
  <si>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</si>
  <si>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</si>
  <si>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</si>
  <si>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</si>
  <si>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</si>
  <si>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</si>
  <si>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</si>
  <si>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</si>
  <si>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</si>
  <si>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</si>
  <si>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</si>
  <si>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</si>
  <si>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</si>
  <si>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</si>
  <si>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</si>
  <si>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</si>
  <si>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</si>
  <si>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</si>
  <si>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</si>
  <si>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</si>
  <si>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</si>
  <si>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</si>
  <si>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</si>
  <si>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</si>
  <si>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</si>
  <si>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</si>
  <si>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</si>
  <si>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</si>
  <si>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</si>
  <si>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</si>
  <si>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</si>
  <si>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</si>
  <si>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</si>
  <si>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</si>
  <si>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</si>
  <si>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</si>
  <si>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</si>
  <si>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</si>
  <si>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</si>
  <si>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</si>
  <si>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</si>
  <si>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</si>
  <si>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</si>
  <si>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</si>
  <si>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</si>
  <si>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</si>
  <si>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</si>
  <si>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</si>
  <si>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</si>
  <si>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</si>
  <si>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</si>
  <si>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</si>
  <si>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</si>
  <si>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</si>
  <si>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</si>
  <si>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</si>
  <si>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</si>
  <si>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</si>
  <si>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</si>
  <si>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</si>
  <si>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</si>
  <si>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</si>
  <si>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</si>
  <si>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</si>
  <si>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</si>
  <si>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</si>
  <si>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</si>
  <si>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</si>
  <si>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</si>
  <si>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</si>
  <si>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</si>
  <si>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</si>
  <si>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</si>
  <si>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</si>
  <si>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</si>
  <si>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</si>
  <si>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</si>
  <si>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</si>
  <si>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</si>
  <si>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</si>
  <si>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</si>
  <si>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</si>
  <si>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</si>
  <si>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</si>
  <si>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</si>
  <si>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</si>
  <si>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</si>
  <si>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</si>
  <si>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</si>
  <si>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</si>
  <si>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</si>
  <si>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</si>
  <si>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</si>
  <si>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</si>
  <si>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</si>
  <si>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</si>
  <si>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</si>
  <si>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</si>
  <si>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</si>
  <si>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</si>
  <si>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</si>
  <si>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</si>
  <si>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</si>
  <si>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</si>
  <si>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</si>
  <si>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</si>
  <si>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</si>
  <si>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</si>
  <si>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</si>
  <si>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</si>
  <si>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</si>
  <si>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</si>
  <si>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</si>
  <si>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</si>
  <si>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</si>
  <si>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</si>
  <si>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</si>
  <si>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</si>
  <si>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</si>
  <si>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</si>
  <si>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</si>
  <si>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</si>
  <si>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</si>
  <si>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</si>
  <si>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</si>
  <si>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</si>
  <si>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</si>
  <si>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</si>
  <si>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</si>
  <si>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</si>
  <si>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</si>
  <si>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</si>
  <si>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</si>
  <si>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</si>
  <si>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</si>
  <si>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</si>
  <si>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</si>
  <si>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</si>
  <si>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</si>
  <si>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</si>
  <si>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</si>
  <si>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</si>
  <si>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</si>
  <si>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</si>
  <si>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</si>
  <si>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</si>
  <si>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</si>
  <si>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</si>
  <si>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</si>
  <si>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</si>
  <si>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</si>
  <si>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</si>
  <si>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</si>
  <si>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</si>
  <si>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</si>
  <si>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</si>
  <si>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</si>
  <si>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</si>
  <si>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</si>
  <si>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</si>
  <si>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</si>
  <si>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</si>
  <si>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</si>
  <si>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</si>
  <si>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</si>
  <si>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</si>
  <si>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</si>
  <si>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</si>
  <si>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</si>
  <si>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</si>
  <si>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</si>
  <si>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</si>
  <si>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</si>
  <si>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</si>
  <si>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</si>
  <si>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</si>
  <si>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</si>
  <si>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</si>
  <si>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</si>
  <si>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</si>
  <si>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</si>
  <si>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</si>
  <si>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</si>
  <si>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</si>
  <si>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</si>
  <si>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</si>
  <si>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</si>
  <si>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</si>
  <si>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</si>
  <si>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</si>
  <si>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</si>
  <si>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</si>
  <si>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</si>
  <si>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</si>
  <si>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</si>
  <si>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</si>
  <si>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</si>
  <si>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</si>
  <si>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</si>
  <si>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</si>
  <si>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</si>
  <si>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</si>
  <si>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</si>
  <si>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</si>
  <si>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</si>
  <si>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</si>
  <si>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</si>
  <si>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</si>
  <si>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</si>
  <si>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</si>
  <si>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</si>
  <si>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</si>
  <si>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</si>
  <si>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</si>
  <si>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</si>
  <si>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</si>
  <si>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</si>
  <si>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</si>
  <si>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</si>
  <si>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</si>
  <si>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</si>
  <si>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</si>
  <si>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</si>
  <si>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</si>
  <si>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</si>
  <si>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</si>
  <si>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</si>
  <si>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</si>
  <si>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</si>
  <si>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</si>
  <si>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</si>
  <si>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</si>
  <si>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</si>
  <si>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</si>
  <si>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</si>
  <si>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</si>
  <si>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</si>
  <si>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</si>
  <si>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</si>
  <si>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</si>
  <si>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</si>
  <si>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</si>
  <si>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</si>
  <si>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</si>
  <si>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</si>
  <si>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</si>
  <si>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</si>
  <si>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</si>
  <si>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</si>
  <si>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</si>
  <si>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</si>
  <si>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</si>
  <si>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</si>
  <si>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</si>
  <si>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</si>
  <si>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</si>
  <si>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</si>
  <si>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</si>
  <si>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</si>
  <si>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</si>
  <si>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</si>
  <si>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</si>
  <si>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</si>
  <si>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</si>
  <si>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</si>
  <si>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</si>
  <si>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</si>
  <si>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</si>
  <si>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</si>
  <si>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</si>
  <si>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</si>
  <si>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</si>
  <si>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</si>
  <si>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</si>
  <si>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</si>
  <si>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</si>
  <si>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</si>
  <si>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</si>
  <si>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</si>
  <si>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</si>
  <si>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</si>
  <si>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</si>
  <si>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</si>
  <si>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</si>
  <si>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</si>
  <si>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</si>
  <si>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</si>
  <si>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</si>
  <si>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</si>
  <si>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</si>
  <si>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</si>
  <si>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</si>
  <si>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</si>
  <si>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</si>
  <si>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</si>
  <si>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</si>
  <si>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</si>
  <si>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</si>
  <si>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</si>
  <si>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</si>
  <si>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</si>
  <si>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</si>
  <si>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</si>
  <si>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</si>
  <si>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</si>
  <si>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</si>
  <si>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</si>
  <si>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</si>
  <si>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</si>
  <si>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</si>
  <si>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</si>
  <si>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</si>
  <si>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</si>
  <si>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</si>
  <si>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</si>
  <si>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</si>
  <si>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</si>
  <si>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</si>
  <si>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</si>
  <si>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</si>
  <si>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</si>
  <si>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</si>
  <si>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</si>
  <si>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</si>
  <si>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</si>
  <si>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</si>
  <si>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</si>
  <si>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</si>
  <si>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</si>
  <si>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</si>
  <si>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</si>
  <si>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</si>
  <si>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</si>
  <si>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</si>
  <si>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</si>
  <si>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</si>
  <si>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</si>
  <si>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</si>
  <si>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</si>
  <si>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</si>
  <si>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</si>
  <si>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</si>
  <si>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</si>
  <si>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</si>
  <si>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</si>
  <si>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</si>
  <si>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</si>
  <si>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</si>
  <si>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</si>
  <si>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</si>
  <si>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</si>
  <si>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</si>
  <si>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</si>
  <si>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</si>
  <si>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</si>
  <si>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</si>
  <si>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</si>
  <si>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</si>
  <si>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</si>
  <si>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</si>
  <si>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</si>
  <si>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</si>
  <si>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</si>
  <si>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</si>
  <si>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</si>
  <si>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</si>
  <si>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</si>
  <si>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</si>
  <si>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</si>
  <si>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</si>
  <si>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</si>
  <si>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</si>
  <si>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</si>
  <si>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</si>
  <si>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</si>
  <si>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</si>
  <si>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</si>
  <si>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</si>
  <si>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</si>
  <si>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</si>
  <si>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</si>
  <si>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</si>
  <si>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</si>
  <si>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</si>
  <si>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</si>
  <si>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</si>
  <si>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</si>
  <si>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</si>
  <si>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</si>
  <si>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</si>
  <si>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</si>
  <si>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</si>
  <si>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</si>
  <si>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</si>
  <si>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</si>
  <si>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</si>
  <si>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</si>
  <si>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</si>
  <si>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</si>
  <si>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</si>
  <si>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</si>
  <si>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</si>
  <si>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</si>
  <si>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</si>
  <si>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</si>
  <si>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</si>
  <si>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</si>
  <si>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</si>
  <si>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</si>
  <si>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</si>
  <si>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</si>
  <si>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</si>
  <si>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</si>
  <si>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</si>
  <si>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</si>
  <si>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</si>
  <si>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</si>
  <si>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</si>
  <si>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</si>
  <si>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</si>
  <si>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</si>
  <si>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</si>
  <si>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</si>
  <si>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</si>
  <si>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</si>
  <si>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</si>
  <si>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</si>
  <si>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</si>
  <si>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</si>
  <si>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</si>
  <si>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</si>
  <si>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</si>
  <si>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</si>
  <si>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</si>
  <si>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</si>
  <si>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</si>
  <si>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</si>
  <si>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</si>
  <si>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</si>
  <si>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</si>
  <si>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</si>
  <si>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</si>
  <si>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</si>
  <si>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</si>
  <si>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</si>
  <si>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</si>
  <si>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</si>
  <si>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</si>
  <si>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</si>
  <si>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</si>
  <si>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</si>
  <si>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</si>
  <si>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</si>
  <si>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</si>
  <si>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</si>
  <si>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</si>
  <si>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</si>
  <si>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</si>
  <si>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</si>
  <si>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</si>
  <si>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</si>
  <si>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</si>
  <si>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</si>
  <si>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</si>
  <si>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</si>
  <si>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</si>
  <si>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</si>
  <si>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</si>
  <si>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</si>
  <si>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</si>
  <si>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</si>
  <si>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</si>
  <si>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</si>
  <si>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</si>
  <si>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</si>
  <si>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</si>
  <si>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</si>
  <si>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</si>
  <si>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</si>
  <si>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</si>
  <si>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</si>
  <si>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</si>
  <si>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</si>
  <si>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</si>
  <si>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</si>
  <si>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</si>
  <si>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</si>
  <si>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</si>
  <si>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</si>
  <si>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</si>
  <si>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</si>
  <si>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</si>
  <si>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</si>
  <si>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</si>
  <si>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</si>
  <si>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</si>
  <si>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</si>
  <si>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</si>
  <si>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</si>
  <si>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</si>
  <si>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</si>
  <si>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</si>
  <si>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</si>
  <si>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</si>
  <si>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</si>
  <si>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</si>
  <si>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</si>
  <si>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</si>
  <si>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</si>
  <si>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</si>
  <si>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</si>
  <si>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</si>
  <si>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</si>
  <si>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</si>
  <si>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</si>
  <si>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</si>
  <si>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</si>
  <si>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</si>
  <si>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</si>
  <si>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</si>
  <si>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</si>
  <si>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</si>
  <si>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</si>
  <si>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</si>
  <si>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</si>
  <si>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</si>
  <si>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</si>
  <si>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</si>
  <si>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</si>
  <si>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</si>
  <si>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</si>
  <si>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</si>
  <si>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</si>
  <si>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</si>
  <si>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</si>
  <si>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</si>
  <si>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</si>
  <si>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</si>
  <si>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</si>
  <si>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</si>
  <si>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</si>
  <si>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</si>
  <si>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</si>
  <si>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</si>
  <si>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</si>
  <si>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</si>
  <si>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</si>
  <si>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</si>
  <si>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</si>
  <si>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</si>
  <si>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</si>
  <si>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</si>
  <si>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</si>
  <si>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</si>
  <si>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</si>
  <si>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</si>
  <si>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</si>
  <si>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</si>
  <si>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</si>
  <si>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</si>
  <si>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</si>
  <si>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</si>
  <si>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</si>
  <si>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</si>
  <si>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</si>
  <si>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</si>
  <si>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</si>
  <si>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</si>
  <si>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</si>
  <si>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</si>
  <si>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</si>
  <si>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</si>
  <si>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</si>
  <si>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</si>
  <si>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</si>
  <si>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</si>
  <si>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</si>
  <si>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</si>
  <si>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</si>
  <si>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</si>
  <si>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</si>
  <si>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</si>
  <si>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</si>
  <si>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</si>
  <si>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</si>
  <si>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</si>
  <si>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</si>
  <si>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</si>
  <si>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</si>
  <si>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</si>
  <si>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</si>
  <si>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</si>
  <si>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</si>
  <si>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</si>
  <si>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</si>
  <si>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</si>
  <si>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</si>
  <si>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</si>
  <si>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</si>
  <si>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</si>
  <si>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</si>
  <si>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</si>
  <si>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</si>
  <si>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</si>
  <si>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</si>
  <si>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</si>
  <si>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</si>
  <si>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</si>
  <si>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</si>
  <si>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</si>
  <si>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</si>
  <si>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</si>
  <si>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</si>
  <si>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</si>
  <si>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</si>
  <si>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</si>
  <si>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</si>
  <si>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</si>
  <si>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</si>
  <si>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</si>
  <si>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</si>
  <si>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</si>
  <si>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</si>
  <si>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</si>
  <si>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</si>
  <si>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</si>
  <si>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</si>
  <si>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</si>
  <si>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</si>
  <si>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</si>
  <si>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</si>
  <si>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</si>
  <si>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</si>
  <si>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</si>
  <si>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</si>
  <si>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</si>
  <si>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</si>
  <si>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</si>
  <si>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</si>
  <si>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</si>
  <si>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</si>
  <si>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</si>
  <si>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</si>
  <si>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</si>
  <si>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</si>
  <si>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</si>
  <si>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</si>
  <si>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</si>
  <si>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</si>
  <si>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</si>
  <si>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</si>
  <si>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</si>
  <si>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</si>
  <si>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</si>
  <si>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</si>
  <si>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</si>
  <si>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</si>
  <si>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</si>
  <si>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</si>
  <si>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</si>
  <si>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</si>
  <si>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</si>
  <si>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</si>
  <si>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</si>
  <si>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</si>
  <si>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</si>
  <si>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</si>
  <si>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</si>
  <si>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</si>
  <si>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</si>
  <si>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</si>
  <si>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</si>
  <si>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</si>
  <si>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</si>
  <si>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</si>
  <si>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</si>
  <si>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</si>
  <si>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</si>
  <si>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</si>
  <si>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</si>
  <si>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</si>
  <si>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</si>
  <si>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</si>
  <si>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</si>
  <si>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</si>
  <si>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</si>
  <si>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</si>
  <si>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</si>
  <si>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</si>
  <si>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</si>
  <si>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</si>
  <si>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</si>
  <si>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</si>
  <si>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</si>
  <si>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</si>
  <si>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</si>
  <si>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</si>
  <si>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</si>
  <si>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</si>
  <si>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</si>
  <si>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</si>
  <si>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</si>
  <si>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</si>
  <si>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</si>
  <si>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</si>
  <si>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</si>
  <si>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</si>
  <si>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</si>
  <si>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</si>
  <si>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</si>
  <si>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</si>
  <si>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</si>
  <si>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</si>
  <si>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</si>
  <si>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</si>
  <si>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</si>
  <si>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</si>
  <si>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</si>
  <si>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</si>
  <si>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</si>
  <si>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</si>
  <si>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</si>
  <si>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</si>
  <si>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</si>
  <si>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</si>
  <si>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</si>
  <si>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</si>
  <si>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</si>
  <si>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</si>
  <si>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</si>
  <si>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</si>
  <si>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</si>
  <si>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</si>
  <si>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</si>
  <si>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</si>
  <si>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</si>
  <si>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</si>
  <si>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</si>
  <si>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</si>
  <si>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</si>
  <si>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</si>
  <si>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</si>
  <si>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</si>
  <si>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</si>
  <si>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</si>
  <si>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</si>
  <si>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</si>
  <si>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</si>
  <si>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</si>
  <si>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</si>
  <si>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</si>
  <si>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</si>
  <si>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</si>
  <si>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</si>
  <si>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</si>
  <si>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</si>
  <si>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</si>
  <si>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</si>
  <si>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</si>
  <si>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</si>
  <si>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</si>
  <si>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</si>
  <si>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</si>
  <si>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</si>
  <si>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</si>
  <si>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</si>
  <si>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</si>
  <si>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</si>
  <si>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</si>
  <si>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</si>
  <si>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</si>
  <si>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</si>
  <si>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</si>
  <si>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</si>
  <si>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</si>
  <si>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</si>
  <si>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</si>
  <si>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</si>
  <si>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</si>
  <si>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</si>
  <si>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</si>
  <si>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</si>
  <si>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</si>
  <si>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</si>
  <si>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</si>
  <si>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</si>
  <si>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</si>
  <si>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</si>
  <si>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</si>
  <si>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</si>
  <si>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</si>
  <si>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</si>
  <si>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</si>
  <si>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</si>
  <si>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</si>
  <si>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</si>
  <si>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</si>
  <si>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</si>
  <si>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</si>
  <si>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</si>
  <si>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</si>
  <si>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</si>
  <si>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</si>
  <si>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</si>
  <si>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</si>
  <si>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</si>
  <si>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</si>
  <si>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</si>
  <si>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</si>
  <si>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</si>
  <si>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</si>
  <si>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</si>
  <si>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</si>
  <si>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</si>
  <si>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</si>
  <si>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</si>
  <si>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</si>
  <si>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</si>
  <si>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</si>
  <si>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</si>
  <si>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</si>
  <si>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</si>
  <si>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</si>
  <si>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</si>
  <si>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</si>
  <si>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</si>
  <si>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</si>
  <si>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</si>
  <si>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</si>
  <si>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</si>
  <si>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</si>
  <si>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</si>
  <si>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</si>
  <si>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</si>
  <si>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</si>
  <si>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</si>
  <si>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</si>
  <si>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</si>
  <si>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</si>
  <si>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</si>
  <si>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</si>
  <si>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</si>
  <si>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</si>
  <si>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</si>
  <si>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</si>
  <si>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</si>
  <si>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</si>
  <si>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</si>
  <si>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</si>
  <si>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</si>
  <si>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</si>
  <si>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</si>
  <si>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</si>
  <si>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</si>
  <si>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</si>
  <si>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</si>
  <si>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</si>
  <si>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</si>
  <si>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</si>
  <si>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</si>
  <si>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</si>
  <si>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</si>
  <si>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</si>
  <si>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</si>
  <si>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</si>
  <si>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</si>
  <si>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</si>
  <si>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</si>
  <si>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</si>
  <si>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</si>
  <si>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</si>
  <si>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</si>
  <si>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</si>
  <si>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</si>
  <si>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</si>
  <si>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</si>
  <si>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</si>
  <si>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</si>
  <si>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</si>
  <si>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</si>
  <si>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</si>
  <si>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</si>
  <si>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</si>
  <si>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</si>
  <si>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</si>
  <si>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</si>
  <si>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</si>
  <si>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</si>
  <si>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</si>
  <si>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</si>
  <si>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</si>
  <si>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</si>
  <si>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</si>
  <si>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</si>
  <si>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</si>
  <si>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</si>
  <si>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</si>
  <si>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</si>
  <si>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</si>
  <si>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</si>
  <si>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</si>
  <si>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</si>
  <si>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</si>
  <si>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</si>
  <si>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</si>
  <si>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</si>
  <si>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</si>
  <si>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</si>
  <si>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</si>
  <si>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</si>
  <si>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</si>
  <si>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</si>
  <si>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</si>
  <si>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</si>
  <si>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</si>
  <si>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</si>
  <si>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</si>
  <si>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</si>
  <si>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</si>
  <si>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</si>
  <si>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</si>
  <si>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</si>
  <si>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</si>
  <si>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</si>
  <si>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</si>
  <si>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</si>
  <si>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</si>
  <si>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</si>
  <si>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</si>
  <si>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</si>
  <si>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</si>
  <si>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</si>
  <si>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</si>
  <si>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</si>
  <si>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</si>
  <si>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</si>
  <si>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</si>
  <si>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</si>
  <si>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</si>
  <si>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</si>
  <si>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</si>
  <si>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</si>
  <si>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</si>
  <si>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</si>
  <si>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</si>
  <si>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</si>
  <si>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</si>
  <si>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</si>
  <si>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</si>
  <si>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</si>
  <si>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</si>
  <si>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</si>
  <si>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</si>
  <si>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</si>
  <si>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</si>
  <si>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</si>
  <si>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</si>
  <si>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</si>
  <si>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</si>
  <si>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</si>
  <si>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</si>
  <si>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</si>
  <si>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</si>
  <si>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</si>
  <si>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</si>
  <si>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</si>
  <si>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</si>
  <si>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</si>
  <si>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</si>
  <si>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</si>
  <si>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</si>
  <si>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</si>
  <si>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</si>
  <si>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</si>
  <si>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</si>
  <si>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</si>
  <si>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</si>
  <si>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</si>
  <si>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</si>
  <si>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</si>
  <si>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</si>
  <si>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</si>
  <si>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</si>
  <si>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</si>
  <si>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</si>
  <si>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</si>
  <si>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</si>
  <si>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</si>
  <si>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</si>
  <si>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</si>
  <si>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</si>
  <si>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</si>
  <si>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</si>
  <si>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</si>
  <si>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</si>
  <si>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</si>
  <si>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</si>
  <si>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</si>
  <si>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</si>
  <si>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</si>
  <si>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</si>
  <si>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</si>
  <si>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</si>
  <si>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</si>
  <si>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</si>
  <si>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</si>
  <si>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</si>
  <si>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</si>
  <si>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</si>
  <si>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</si>
  <si>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</si>
  <si>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</si>
  <si>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</si>
  <si>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</si>
  <si>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</si>
  <si>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</si>
  <si>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</si>
  <si>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</si>
  <si>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</si>
  <si>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</si>
  <si>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</si>
  <si>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</si>
  <si>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</si>
  <si>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</si>
  <si>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</si>
  <si>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</si>
  <si>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</si>
  <si>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</si>
  <si>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</si>
  <si>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</si>
  <si>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</si>
  <si>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</si>
  <si>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</si>
  <si>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</si>
  <si>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</si>
  <si>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</si>
  <si>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</si>
  <si>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</si>
  <si>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</si>
  <si>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</si>
  <si>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</si>
  <si>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</si>
  <si>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</si>
  <si>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</si>
  <si>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</si>
  <si>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</si>
  <si>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</si>
  <si>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</si>
  <si>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</si>
  <si>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</si>
  <si>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</si>
  <si>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</si>
  <si>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</si>
  <si>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</si>
  <si>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</si>
  <si>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</si>
  <si>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</si>
  <si>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</si>
  <si>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</si>
  <si>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</si>
  <si>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</si>
  <si>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</si>
  <si>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</si>
  <si>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</si>
  <si>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</si>
  <si>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</si>
  <si>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</si>
  <si>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</si>
  <si>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</si>
  <si>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</si>
  <si>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</si>
  <si>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</si>
  <si>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</si>
  <si>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</si>
  <si>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</si>
  <si>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</si>
  <si>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</si>
  <si>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</si>
  <si>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</si>
  <si>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</si>
  <si>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</si>
  <si>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</si>
  <si>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</si>
  <si>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</si>
  <si>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</si>
  <si>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</si>
  <si>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</si>
  <si>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</si>
  <si>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</si>
  <si>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</si>
  <si>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</si>
  <si>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</si>
  <si>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</si>
  <si>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</si>
  <si>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</si>
  <si>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</si>
  <si>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</si>
  <si>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</si>
  <si>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</si>
  <si>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</si>
  <si>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</si>
  <si>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</si>
  <si>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</si>
  <si>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</si>
  <si>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</si>
  <si>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</si>
  <si>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</si>
  <si>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</si>
  <si>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</si>
  <si>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</si>
  <si>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</si>
  <si>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</si>
  <si>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</si>
  <si>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</si>
  <si>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</si>
  <si>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</si>
  <si>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</si>
  <si>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</si>
  <si>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</si>
  <si>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</si>
  <si>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</si>
  <si>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</si>
  <si>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</si>
  <si>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</si>
  <si>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</si>
  <si>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</si>
  <si>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</si>
  <si>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</si>
  <si>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</si>
  <si>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</si>
  <si>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</si>
  <si>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</si>
  <si>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</si>
  <si>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</si>
  <si>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</si>
  <si>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</si>
  <si>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</si>
  <si>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</si>
  <si>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</si>
  <si>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</si>
  <si>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</si>
  <si>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</si>
  <si>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</si>
  <si>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</si>
  <si>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</si>
  <si>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</si>
  <si>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</si>
  <si>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</si>
  <si>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</si>
  <si>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</si>
  <si>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</si>
  <si>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</si>
  <si>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</si>
  <si>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</si>
  <si>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</si>
  <si>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</si>
  <si>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</si>
  <si>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</si>
  <si>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</si>
  <si>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</si>
  <si>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</si>
  <si>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</si>
  <si>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</si>
  <si>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</si>
  <si>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</si>
  <si>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</si>
  <si>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</si>
  <si>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</si>
  <si>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</si>
  <si>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</si>
  <si>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</si>
  <si>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</si>
  <si>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</si>
  <si>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</si>
  <si>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</si>
  <si>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</si>
  <si>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</si>
  <si>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</si>
  <si>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</si>
  <si>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</si>
  <si>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</si>
  <si>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</si>
  <si>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</si>
  <si>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</si>
  <si>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</si>
  <si>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</si>
  <si>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</si>
  <si>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</si>
  <si>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</si>
  <si>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</si>
  <si>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</si>
  <si>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</si>
  <si>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</si>
  <si>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</si>
  <si>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</si>
  <si>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</si>
  <si>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</si>
  <si>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</si>
  <si>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</si>
  <si>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</si>
  <si>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</si>
  <si>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</si>
  <si>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</si>
  <si>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</si>
  <si>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</si>
  <si>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</si>
  <si>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</si>
  <si>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</si>
  <si>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</si>
  <si>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</si>
  <si>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</si>
  <si>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</si>
  <si>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</si>
  <si>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</si>
  <si>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</si>
  <si>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</si>
  <si>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</si>
  <si>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</si>
  <si>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</si>
  <si>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</si>
  <si>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</si>
  <si>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</si>
  <si>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</si>
  <si>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</si>
  <si>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</si>
  <si>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</si>
  <si>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</si>
  <si>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</si>
  <si>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</si>
  <si>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</si>
  <si>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</si>
  <si>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</si>
  <si>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</si>
  <si>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</si>
  <si>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</si>
  <si>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</si>
  <si>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</si>
  <si>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</si>
  <si>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</si>
  <si>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</si>
  <si>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</si>
  <si>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</si>
  <si>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</si>
  <si>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</si>
  <si>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</si>
  <si>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</si>
  <si>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</si>
  <si>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</si>
  <si>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</si>
  <si>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</si>
  <si>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</si>
  <si>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</si>
  <si>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</si>
  <si>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</si>
  <si>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</si>
  <si>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</si>
  <si>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</si>
  <si>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</si>
  <si>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</si>
  <si>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</si>
  <si>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</si>
  <si>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</si>
  <si>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</si>
  <si>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</si>
  <si>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</si>
  <si>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</si>
  <si>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</si>
  <si>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</si>
  <si>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</si>
  <si>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</si>
  <si>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</si>
  <si>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</si>
  <si>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</si>
  <si>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</si>
  <si>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</si>
  <si>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</si>
  <si>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</si>
  <si>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</si>
  <si>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</si>
  <si>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</si>
  <si>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</si>
  <si>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</si>
  <si>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</si>
  <si>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</si>
  <si>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</si>
  <si>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</si>
  <si>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</si>
  <si>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</si>
  <si>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</si>
  <si>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</si>
  <si>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</si>
  <si>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</si>
  <si>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</si>
  <si>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</si>
  <si>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</si>
  <si>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</si>
  <si>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</si>
  <si>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</si>
  <si>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</si>
  <si>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</si>
  <si>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</si>
  <si>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</si>
  <si>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</si>
  <si>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</si>
  <si>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</si>
  <si>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</si>
  <si>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</si>
  <si>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</si>
  <si>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</si>
  <si>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</si>
  <si>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</si>
  <si>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</si>
  <si>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</si>
  <si>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</si>
  <si>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</si>
  <si>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</si>
  <si>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</si>
  <si>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</si>
  <si>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</si>
  <si>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</si>
  <si>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</si>
  <si>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</si>
  <si>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</si>
  <si>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</si>
  <si>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</si>
  <si>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</si>
  <si>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</si>
  <si>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</si>
  <si>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</si>
  <si>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</si>
  <si>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</si>
  <si>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</si>
  <si>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</si>
  <si>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</si>
  <si>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</si>
  <si>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</si>
  <si>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</si>
  <si>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</si>
  <si>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</si>
  <si>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</si>
  <si>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</si>
  <si>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</si>
  <si>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</si>
  <si>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</si>
  <si>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</si>
  <si>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</si>
  <si>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</si>
  <si>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</si>
  <si>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</si>
  <si>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</si>
  <si>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</si>
  <si>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</si>
  <si>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</si>
  <si>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</si>
  <si>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</si>
  <si>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</si>
  <si>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</si>
  <si>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</si>
  <si>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</si>
  <si>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</si>
  <si>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</si>
  <si>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</si>
  <si>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</si>
  <si>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</si>
  <si>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</si>
  <si>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</si>
  <si>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</si>
  <si>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</si>
  <si>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</si>
  <si>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</si>
  <si>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</si>
  <si>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</si>
  <si>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</si>
  <si>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</si>
  <si>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</si>
  <si>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</si>
  <si>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</si>
  <si>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</si>
  <si>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</si>
  <si>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</si>
  <si>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</si>
  <si>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</si>
  <si>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</si>
  <si>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</si>
  <si>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</si>
  <si>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</si>
  <si>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</si>
  <si>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</si>
  <si>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</si>
  <si>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</si>
  <si>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</si>
  <si>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</si>
  <si>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</si>
  <si>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</si>
  <si>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</si>
  <si>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</si>
  <si>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</si>
  <si>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</si>
  <si>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</si>
  <si>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</si>
  <si>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</si>
  <si>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</si>
  <si>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</si>
  <si>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</si>
  <si>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</si>
  <si>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</si>
  <si>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</si>
  <si>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</si>
  <si>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</si>
  <si>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</si>
  <si>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</si>
  <si>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</si>
  <si>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</si>
  <si>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</si>
  <si>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</si>
  <si>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</si>
  <si>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</si>
  <si>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</si>
  <si>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</si>
  <si>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</si>
  <si>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</si>
  <si>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</si>
  <si>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</si>
  <si>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</si>
  <si>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</si>
  <si>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</si>
  <si>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</si>
  <si>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</si>
  <si>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</si>
  <si>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</si>
  <si>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</si>
  <si>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</si>
  <si>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</si>
  <si>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</si>
  <si>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</si>
  <si>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</si>
  <si>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</si>
  <si>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</si>
  <si>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</si>
  <si>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</si>
  <si>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</si>
  <si>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</si>
  <si>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</si>
  <si>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</si>
  <si>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</si>
  <si>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</si>
  <si>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</si>
  <si>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</si>
  <si>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</si>
  <si>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</si>
  <si>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</si>
  <si>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</si>
  <si>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</si>
  <si>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</si>
  <si>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</si>
  <si>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</si>
  <si>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</si>
  <si>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</si>
  <si>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</si>
  <si>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</si>
  <si>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</si>
  <si>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</si>
  <si>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</si>
  <si>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</si>
  <si>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</si>
  <si>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</si>
  <si>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</si>
  <si>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</si>
  <si>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</si>
  <si>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</si>
  <si>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</si>
  <si>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</si>
  <si>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</si>
  <si>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</si>
  <si>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</si>
  <si>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</si>
  <si>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</si>
  <si>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</si>
  <si>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</si>
  <si>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</si>
  <si>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</si>
  <si>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</si>
  <si>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</si>
  <si>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</si>
  <si>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</si>
  <si>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</si>
  <si>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</si>
  <si>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</si>
  <si>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</si>
  <si>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</si>
  <si>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</si>
  <si>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</si>
  <si>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</si>
  <si>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</si>
  <si>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</si>
  <si>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</si>
  <si>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</si>
  <si>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</si>
  <si>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</si>
  <si>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</si>
  <si>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</si>
  <si>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</si>
  <si>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</si>
  <si>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</si>
  <si>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</si>
  <si>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</si>
  <si>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</si>
  <si>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</si>
  <si>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</si>
  <si>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</si>
  <si>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</si>
  <si>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</si>
  <si>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</si>
  <si>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</si>
  <si>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</si>
  <si>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</si>
  <si>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</si>
  <si>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</si>
  <si>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</si>
  <si>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</si>
  <si>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</si>
  <si>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</si>
  <si>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</si>
  <si>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</si>
  <si>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</si>
  <si>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</si>
  <si>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</si>
  <si>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</si>
  <si>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</si>
  <si>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</si>
  <si>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</si>
  <si>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</si>
  <si>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</si>
  <si>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</si>
  <si>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</si>
  <si>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</si>
  <si>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</si>
  <si>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</si>
  <si>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</si>
  <si>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</si>
  <si>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</si>
  <si>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</si>
  <si>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</si>
  <si>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</si>
  <si>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</si>
  <si>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</si>
  <si>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</si>
  <si>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</si>
  <si>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</si>
  <si>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</si>
  <si>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</si>
  <si>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</si>
  <si>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</si>
  <si>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</si>
  <si>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</si>
  <si>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</si>
  <si>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</si>
  <si>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</si>
  <si>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</si>
  <si>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</si>
  <si>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</si>
  <si>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</si>
  <si>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</si>
  <si>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</si>
  <si>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</si>
  <si>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</si>
  <si>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</si>
  <si>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</si>
  <si>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</si>
  <si>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</si>
  <si>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</si>
  <si>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</si>
  <si>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</si>
  <si>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</si>
  <si>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</si>
  <si>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</si>
  <si>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</si>
  <si>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</si>
  <si>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</si>
  <si>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</si>
  <si>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</si>
  <si>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</si>
  <si>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</si>
  <si>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</si>
  <si>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</si>
  <si>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</si>
  <si>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</si>
  <si>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</si>
  <si>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</si>
  <si>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</si>
  <si>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</si>
  <si>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</si>
  <si>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</si>
  <si>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</si>
  <si>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</si>
  <si>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</si>
  <si>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</si>
  <si>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</si>
  <si>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</si>
  <si>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</si>
  <si>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</si>
  <si>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</si>
  <si>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</si>
  <si>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</si>
  <si>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</si>
  <si>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</si>
  <si>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</si>
  <si>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</si>
  <si>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</si>
  <si>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</si>
  <si>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</si>
  <si>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</si>
  <si>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</si>
  <si>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</si>
  <si>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</si>
  <si>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</si>
  <si>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</si>
  <si>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</si>
  <si>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</si>
  <si>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</si>
  <si>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</si>
  <si>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</si>
  <si>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</si>
  <si>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</si>
  <si>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</si>
  <si>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</si>
  <si>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</si>
  <si>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</si>
  <si>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</si>
  <si>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</si>
  <si>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</si>
  <si>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</si>
  <si>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</si>
  <si>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</si>
  <si>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</si>
  <si>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</si>
  <si>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</si>
  <si>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</si>
  <si>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</si>
  <si>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</si>
  <si>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</si>
  <si>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</si>
  <si>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</si>
  <si>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</si>
  <si>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</si>
  <si>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</si>
  <si>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</si>
  <si>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</si>
  <si>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</si>
  <si>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</si>
  <si>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</si>
  <si>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</si>
  <si>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</si>
  <si>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</si>
  <si>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</si>
  <si>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</si>
  <si>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</si>
  <si>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</si>
  <si>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</si>
  <si>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</si>
  <si>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</si>
  <si>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</si>
  <si>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</si>
  <si>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</si>
  <si>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</si>
  <si>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</si>
  <si>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</si>
  <si>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</si>
  <si>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</si>
  <si>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</si>
  <si>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</si>
  <si>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</si>
  <si>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</si>
  <si>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</si>
  <si>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</si>
  <si>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</si>
  <si>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</si>
  <si>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</si>
  <si>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</si>
  <si>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</si>
  <si>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</si>
  <si>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</si>
  <si>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</si>
  <si>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</si>
  <si>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</si>
  <si>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</si>
  <si>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</si>
  <si>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</si>
  <si>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</si>
  <si>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</si>
  <si>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</si>
  <si>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</si>
  <si>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</si>
  <si>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</si>
  <si>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</si>
  <si>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</si>
  <si>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</si>
  <si>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</si>
  <si>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</si>
  <si>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</si>
  <si>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</si>
  <si>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</si>
  <si>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</si>
  <si>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</si>
  <si>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</si>
  <si>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</si>
  <si>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</si>
  <si>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</si>
  <si>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</si>
  <si>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</si>
  <si>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</si>
  <si>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</si>
  <si>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</si>
  <si>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</si>
  <si>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</si>
  <si>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</si>
  <si>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</si>
  <si>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</si>
  <si>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</si>
  <si>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</si>
  <si>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</si>
  <si>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</si>
  <si>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</si>
  <si>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</si>
  <si>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</si>
  <si>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</si>
  <si>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</si>
  <si>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</si>
  <si>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</si>
  <si>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</si>
  <si>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</si>
  <si>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</si>
  <si>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</si>
  <si>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</si>
  <si>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</si>
  <si>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</si>
  <si>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</si>
  <si>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</si>
  <si>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</si>
  <si>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</si>
  <si>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</si>
  <si>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</si>
  <si>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</si>
  <si>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</si>
  <si>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</si>
  <si>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</si>
  <si>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</si>
  <si>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</si>
  <si>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</si>
  <si>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</si>
  <si>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</si>
  <si>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</si>
  <si>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</si>
  <si>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</si>
  <si>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</si>
  <si>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</si>
  <si>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</si>
  <si>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</si>
  <si>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</si>
  <si>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</si>
  <si>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</si>
  <si>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</si>
  <si>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</si>
  <si>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</si>
  <si>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</si>
  <si>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</si>
  <si>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</si>
  <si>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</si>
  <si>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</si>
  <si>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</si>
  <si>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</si>
  <si>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</si>
  <si>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</si>
  <si>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</si>
  <si>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</si>
  <si>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</si>
  <si>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</si>
  <si>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</si>
  <si>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</si>
  <si>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</si>
  <si>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</si>
  <si>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</si>
  <si>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</si>
  <si>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</si>
  <si>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</si>
  <si>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</si>
  <si>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</si>
  <si>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</si>
  <si>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</si>
  <si>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</si>
  <si>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</si>
  <si>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</si>
  <si>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</si>
  <si>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</si>
  <si>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</si>
  <si>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</si>
  <si>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</si>
  <si>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</si>
  <si>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</si>
  <si>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</si>
  <si>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</si>
  <si>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</si>
  <si>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</si>
  <si>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</si>
  <si>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</si>
  <si>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</si>
  <si>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</si>
  <si>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</si>
  <si>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</si>
  <si>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</si>
  <si>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</si>
  <si>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</si>
  <si>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</si>
  <si>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</si>
  <si>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</si>
  <si>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</si>
  <si>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</si>
  <si>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</si>
  <si>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</si>
  <si>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</si>
  <si>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</si>
  <si>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</si>
  <si>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</si>
  <si>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</si>
  <si>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</si>
  <si>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</si>
  <si>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</si>
  <si>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</si>
  <si>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</si>
  <si>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</si>
  <si>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</si>
  <si>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</si>
  <si>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</si>
  <si>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</si>
  <si>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</si>
  <si>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</si>
  <si>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</si>
  <si>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</si>
  <si>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</si>
  <si>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</si>
  <si>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</si>
  <si>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</si>
  <si>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</si>
  <si>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</si>
  <si>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</si>
  <si>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</si>
  <si>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</si>
  <si>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</si>
  <si>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</si>
  <si>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</si>
  <si>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</si>
  <si>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</si>
  <si>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</si>
  <si>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</si>
  <si>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</si>
  <si>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</si>
  <si>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</si>
  <si>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</si>
  <si>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</si>
  <si>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</si>
  <si>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</si>
  <si>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</si>
  <si>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</si>
  <si>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</si>
  <si>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</si>
  <si>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</si>
  <si>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</si>
  <si>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</si>
  <si>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</si>
  <si>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</si>
  <si>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</si>
  <si>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</si>
  <si>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</si>
  <si>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</si>
  <si>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</si>
  <si>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</si>
  <si>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</si>
  <si>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</si>
  <si>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</si>
  <si>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</si>
  <si>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</si>
  <si>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</si>
  <si>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</si>
  <si>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</si>
  <si>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</si>
  <si>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</si>
  <si>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</si>
  <si>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</si>
  <si>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</si>
  <si>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</si>
  <si>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</si>
  <si>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</si>
  <si>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</si>
  <si>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</si>
  <si>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</si>
  <si>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</si>
  <si>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</si>
  <si>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</si>
  <si>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</si>
  <si>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</si>
  <si>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</si>
  <si>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</si>
  <si>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</si>
  <si>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</si>
  <si>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</si>
  <si>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</si>
  <si>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</si>
  <si>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</si>
  <si>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</si>
  <si>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</si>
  <si>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</si>
  <si>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</si>
  <si>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</si>
  <si>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</si>
  <si>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</si>
  <si>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</si>
  <si>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</si>
  <si>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</si>
  <si>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</si>
  <si>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</si>
  <si>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</si>
  <si>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</si>
  <si>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</si>
  <si>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</si>
  <si>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</si>
  <si>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</si>
  <si>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</si>
  <si>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</si>
  <si>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</si>
  <si>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</si>
  <si>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</si>
  <si>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</si>
  <si>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</si>
  <si>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</si>
  <si>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</si>
  <si>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</si>
  <si>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</si>
  <si>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</si>
  <si>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</si>
  <si>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</si>
  <si>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</si>
  <si>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</si>
  <si>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</si>
  <si>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</si>
  <si>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</si>
  <si>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</si>
  <si>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</si>
  <si>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</si>
  <si>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</si>
  <si>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</si>
  <si>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</si>
  <si>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</si>
  <si>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</si>
  <si>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</si>
  <si>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</si>
  <si>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</si>
  <si>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</si>
  <si>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</si>
  <si>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</si>
  <si>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</si>
  <si>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</si>
  <si>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</si>
  <si>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</si>
  <si>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</si>
  <si>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</si>
  <si>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</si>
  <si>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</si>
  <si>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</si>
  <si>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</si>
  <si>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</si>
  <si>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</si>
  <si>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</si>
  <si>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</si>
  <si>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</si>
  <si>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</si>
  <si>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</si>
  <si>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</si>
  <si>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</si>
  <si>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</si>
  <si>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</si>
  <si>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</si>
  <si>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</si>
  <si>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</si>
  <si>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</si>
  <si>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</si>
  <si>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</si>
  <si>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</si>
  <si>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</si>
  <si>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</si>
  <si>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</si>
  <si>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</si>
  <si>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</si>
  <si>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</si>
  <si>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</si>
  <si>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</si>
  <si>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</si>
  <si>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</si>
  <si>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</si>
  <si>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</si>
  <si>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</si>
  <si>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</si>
  <si>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</si>
  <si>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</si>
  <si>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</si>
  <si>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</si>
  <si>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</si>
  <si>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</si>
  <si>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</si>
  <si>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</si>
  <si>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</si>
  <si>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</si>
  <si>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</si>
  <si>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</si>
  <si>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</si>
  <si>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</si>
  <si>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</si>
  <si>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</si>
  <si>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</si>
  <si>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</si>
  <si>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</si>
  <si>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</si>
  <si>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</si>
  <si>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</si>
  <si>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</si>
  <si>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</si>
  <si>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</si>
  <si>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</si>
  <si>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</si>
  <si>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</si>
  <si>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</si>
  <si>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</si>
  <si>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</si>
  <si>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</si>
  <si>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</si>
  <si>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</si>
  <si>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</si>
  <si>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</si>
  <si>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</si>
  <si>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</si>
  <si>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</si>
  <si>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</si>
  <si>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</si>
  <si>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</si>
  <si>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</si>
  <si>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</si>
  <si>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</si>
  <si>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</si>
  <si>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</si>
  <si>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</si>
  <si>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</si>
  <si>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</si>
  <si>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</si>
  <si>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</si>
  <si>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</si>
  <si>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</si>
  <si>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</si>
  <si>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</si>
  <si>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</si>
  <si>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</si>
  <si>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</si>
  <si>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</si>
  <si>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</si>
  <si>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</si>
  <si>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</si>
  <si>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</si>
  <si>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</si>
  <si>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</si>
  <si>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</si>
  <si>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</si>
  <si>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</si>
  <si>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</si>
  <si>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</si>
  <si>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</si>
  <si>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</si>
  <si>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</si>
  <si>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</si>
  <si>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</si>
  <si>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</si>
  <si>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</si>
  <si>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</si>
  <si>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</si>
  <si>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</si>
  <si>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</si>
  <si>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</si>
  <si>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</si>
  <si>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</si>
  <si>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</si>
  <si>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</si>
  <si>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</si>
  <si>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</si>
  <si>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</si>
  <si>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</si>
  <si>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</si>
  <si>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</si>
  <si>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</si>
  <si>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</si>
  <si>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</si>
  <si>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</si>
  <si>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</si>
  <si>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</si>
  <si>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</si>
  <si>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</si>
  <si>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</si>
  <si>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</si>
  <si>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</si>
  <si>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</si>
  <si>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</si>
  <si>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</si>
  <si>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</si>
  <si>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</si>
  <si>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</si>
  <si>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</si>
  <si>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</si>
  <si>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</si>
  <si>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</si>
  <si>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</si>
  <si>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</si>
  <si>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</si>
  <si>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</si>
  <si>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</si>
  <si>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</si>
  <si>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</si>
  <si>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</si>
  <si>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</si>
  <si>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</si>
  <si>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</si>
  <si>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</si>
  <si>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</si>
  <si>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</si>
  <si>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</si>
  <si>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</si>
  <si>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</si>
  <si>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</si>
  <si>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</si>
  <si>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</si>
  <si>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</si>
  <si>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</si>
  <si>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</si>
  <si>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</si>
  <si>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</si>
  <si>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</si>
  <si>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</si>
  <si>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</si>
  <si>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</si>
  <si>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</si>
  <si>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</si>
  <si>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</si>
  <si>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</si>
  <si>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</si>
  <si>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</si>
  <si>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</si>
  <si>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</si>
  <si>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</si>
  <si>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</si>
  <si>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</si>
  <si>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</si>
  <si>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</si>
  <si>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</si>
  <si>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</si>
  <si>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</si>
  <si>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</si>
  <si>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</si>
  <si>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</si>
  <si>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</si>
  <si>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</si>
  <si>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</si>
  <si>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</si>
  <si>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</si>
  <si>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</si>
  <si>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</si>
  <si>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</si>
  <si>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</si>
  <si>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</si>
  <si>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</si>
  <si>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</si>
  <si>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</si>
  <si>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</si>
  <si>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</si>
  <si>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</si>
  <si>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</si>
  <si>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</si>
  <si>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</si>
  <si>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</si>
  <si>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</si>
  <si>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</si>
  <si>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</si>
  <si>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</si>
  <si>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</si>
  <si>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</si>
  <si>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</si>
  <si>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</si>
  <si>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</si>
  <si>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</si>
  <si>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</si>
  <si>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</si>
  <si>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</si>
  <si>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</si>
  <si>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</si>
  <si>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</si>
  <si>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</si>
  <si>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</si>
  <si>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</si>
  <si>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</si>
  <si>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</si>
  <si>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</si>
  <si>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</si>
  <si>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</si>
  <si>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</si>
  <si>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</si>
  <si>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</si>
  <si>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</si>
  <si>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</si>
  <si>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</si>
  <si>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</si>
  <si>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</si>
  <si>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</si>
  <si>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</si>
  <si>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</si>
  <si>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</si>
  <si>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</si>
  <si>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</si>
  <si>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</si>
  <si>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</si>
  <si>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</si>
  <si>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</si>
  <si>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</si>
  <si>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</si>
  <si>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</si>
  <si>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</si>
  <si>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</si>
  <si>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</si>
  <si>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</si>
  <si>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</si>
  <si>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</si>
  <si>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</si>
  <si>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</si>
  <si>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</si>
  <si>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</si>
  <si>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</si>
  <si>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</si>
  <si>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</si>
  <si>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</si>
  <si>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</si>
  <si>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</si>
  <si>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</si>
  <si>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</si>
  <si>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</si>
  <si>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</si>
  <si>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</si>
  <si>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</si>
  <si>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</si>
  <si>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</si>
  <si>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</si>
  <si>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</si>
  <si>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</si>
  <si>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</si>
  <si>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</si>
  <si>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</si>
  <si>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</si>
  <si>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</si>
  <si>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</si>
  <si>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</si>
  <si>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</si>
  <si>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</si>
  <si>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</si>
  <si>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</si>
  <si>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</si>
  <si>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</si>
  <si>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</si>
  <si>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</si>
  <si>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</si>
  <si>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</si>
  <si>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</si>
  <si>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</si>
  <si>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</si>
  <si>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</si>
  <si>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</si>
  <si>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</si>
  <si>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</si>
  <si>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</si>
  <si>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</si>
  <si>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</si>
  <si>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</si>
  <si>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</si>
  <si>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</si>
  <si>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</si>
  <si>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</si>
  <si>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</si>
  <si>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</si>
  <si>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</si>
  <si>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</si>
  <si>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</si>
  <si>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</si>
  <si>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</si>
  <si>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</si>
  <si>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</si>
  <si>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</si>
  <si>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</si>
  <si>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</si>
  <si>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</si>
  <si>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</si>
  <si>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</si>
  <si>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</si>
  <si>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</si>
  <si>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</si>
  <si>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</si>
  <si>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</si>
  <si>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</si>
  <si>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</si>
  <si>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</si>
  <si>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</si>
  <si>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</si>
  <si>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</si>
  <si>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</si>
  <si>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</si>
  <si>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</si>
  <si>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</si>
  <si>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</si>
  <si>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</si>
  <si>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</si>
  <si>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</si>
  <si>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</si>
  <si>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</si>
  <si>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</si>
  <si>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</si>
  <si>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</si>
  <si>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</si>
  <si>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</si>
  <si>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</si>
  <si>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</si>
  <si>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</si>
  <si>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</si>
  <si>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</si>
  <si>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</si>
  <si>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</si>
  <si>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</si>
  <si>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</si>
  <si>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</si>
  <si>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</si>
  <si>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</si>
  <si>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</si>
  <si>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</si>
  <si>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</si>
  <si>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</si>
  <si>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</si>
  <si>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</si>
  <si>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</si>
  <si>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</si>
  <si>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</si>
  <si>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</si>
  <si>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</si>
  <si>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</si>
  <si>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</si>
  <si>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</si>
  <si>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</si>
  <si>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</si>
  <si>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</si>
  <si>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</si>
  <si>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</si>
  <si>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</si>
  <si>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</si>
  <si>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</si>
  <si>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</si>
  <si>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</si>
  <si>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</si>
  <si>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</si>
  <si>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</si>
  <si>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</si>
  <si>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</si>
  <si>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</si>
  <si>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</si>
  <si>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</si>
  <si>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</si>
  <si>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</si>
  <si>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</si>
  <si>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</si>
  <si>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</si>
  <si>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</si>
  <si>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</si>
  <si>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</si>
  <si>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</si>
  <si>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</si>
  <si>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</si>
  <si>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</si>
  <si>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</si>
  <si>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</si>
  <si>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</si>
  <si>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</si>
  <si>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</si>
  <si>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</si>
  <si>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</si>
  <si>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</si>
  <si>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</si>
  <si>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</si>
  <si>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</si>
  <si>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</si>
  <si>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</si>
  <si>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</si>
  <si>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</si>
  <si>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</si>
  <si>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</si>
  <si>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</si>
  <si>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</si>
  <si>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</si>
  <si>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</si>
  <si>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</si>
  <si>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</si>
  <si>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</si>
  <si>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</si>
  <si>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</si>
  <si>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</si>
  <si>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</si>
  <si>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</si>
  <si>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</si>
  <si>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</si>
  <si>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</si>
  <si>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</si>
  <si>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</si>
  <si>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</si>
  <si>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</si>
  <si>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</si>
  <si>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</si>
  <si>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</si>
  <si>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</si>
  <si>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</si>
  <si>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</si>
  <si>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</si>
  <si>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</si>
  <si>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</si>
  <si>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</si>
  <si>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</si>
  <si>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</si>
  <si>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</si>
  <si>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</si>
  <si>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</si>
  <si>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</si>
  <si>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</si>
  <si>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</si>
  <si>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</si>
  <si>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</si>
  <si>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</si>
  <si>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</si>
  <si>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</si>
  <si>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</si>
  <si>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</si>
  <si>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</si>
  <si>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</si>
  <si>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</si>
  <si>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</si>
  <si>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</si>
  <si>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</si>
  <si>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</si>
  <si>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</si>
  <si>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</si>
  <si>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</si>
  <si>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</si>
  <si>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</si>
  <si>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</si>
  <si>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</si>
  <si>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</si>
  <si>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</si>
  <si>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</si>
  <si>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</si>
  <si>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</si>
  <si>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</si>
  <si>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</si>
  <si>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</si>
  <si>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</si>
  <si>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</si>
  <si>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</si>
  <si>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</si>
  <si>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</si>
  <si>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</si>
  <si>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</si>
  <si>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</si>
  <si>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</si>
  <si>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</si>
  <si>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</si>
  <si>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</si>
  <si>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</si>
  <si>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</si>
  <si>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</si>
  <si>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</si>
  <si>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</si>
  <si>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</si>
  <si>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</si>
  <si>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</si>
  <si>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</si>
  <si>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</si>
  <si>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</si>
  <si>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</si>
  <si>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</si>
  <si>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</si>
  <si>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</si>
  <si>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</si>
  <si>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</si>
  <si>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</si>
  <si>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</si>
  <si>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</si>
  <si>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</si>
  <si>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</si>
  <si>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</si>
  <si>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</si>
  <si>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</si>
  <si>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</si>
  <si>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</si>
  <si>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</si>
  <si>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</si>
  <si>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</si>
  <si>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</si>
  <si>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</si>
  <si>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</si>
  <si>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</si>
  <si>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</si>
  <si>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</si>
  <si>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</si>
  <si>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</si>
  <si>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</si>
  <si>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</si>
  <si>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</si>
  <si>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</si>
  <si>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</si>
  <si>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</si>
  <si>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</si>
  <si>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</si>
  <si>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</si>
  <si>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</si>
  <si>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</si>
  <si>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</si>
  <si>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</si>
  <si>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</si>
  <si>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</si>
  <si>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</si>
  <si>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</si>
  <si>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</si>
  <si>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</si>
  <si>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</si>
  <si>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</si>
  <si>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</si>
  <si>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</si>
  <si>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</si>
  <si>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</si>
  <si>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</si>
  <si>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</si>
  <si>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</si>
  <si>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</si>
  <si>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</si>
  <si>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</si>
  <si>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</si>
  <si>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</si>
  <si>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</si>
  <si>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</si>
  <si>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</si>
  <si>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</si>
  <si>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</si>
  <si>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</si>
  <si>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</si>
  <si>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</si>
  <si>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</si>
  <si>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</si>
  <si>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</si>
  <si>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</si>
  <si>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</si>
  <si>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</si>
  <si>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</si>
  <si>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</si>
  <si>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</si>
  <si>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</si>
  <si>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</si>
  <si>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</si>
  <si>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</si>
  <si>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</si>
  <si>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</si>
  <si>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</si>
  <si>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</si>
  <si>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</si>
  <si>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</si>
  <si>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</si>
  <si>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</si>
  <si>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</si>
  <si>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</si>
  <si>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</si>
  <si>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</si>
  <si>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</si>
  <si>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</si>
  <si>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</si>
  <si>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</si>
  <si>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</si>
  <si>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</si>
  <si>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</si>
  <si>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</si>
  <si>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</si>
  <si>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</si>
  <si>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</si>
  <si>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</si>
  <si>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</si>
  <si>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</si>
  <si>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</si>
  <si>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</si>
  <si>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</si>
  <si>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</si>
  <si>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</si>
  <si>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</si>
  <si>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</si>
  <si>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</si>
  <si>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</si>
  <si>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</si>
  <si>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</si>
  <si>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</si>
  <si>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</si>
  <si>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</si>
  <si>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</si>
  <si>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</si>
  <si>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</si>
  <si>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</si>
  <si>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</si>
  <si>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</si>
  <si>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</si>
  <si>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</si>
  <si>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</si>
  <si>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</si>
  <si>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</si>
  <si>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</si>
  <si>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</si>
  <si>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</si>
  <si>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</si>
  <si>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</si>
  <si>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</si>
  <si>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</si>
  <si>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</si>
  <si>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</si>
  <si>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</si>
  <si>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</si>
  <si>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</si>
  <si>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</si>
  <si>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</si>
  <si>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</si>
  <si>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</si>
  <si>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</si>
  <si>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</si>
  <si>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</si>
  <si>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</si>
  <si>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</si>
  <si>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</si>
  <si>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</si>
  <si>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</si>
  <si>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</si>
  <si>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</si>
  <si>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</si>
  <si>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</si>
  <si>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</si>
  <si>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</si>
  <si>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</si>
  <si>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</si>
  <si>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</si>
  <si>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</si>
  <si>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</si>
  <si>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</si>
  <si>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</si>
  <si>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</si>
  <si>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</si>
  <si>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</si>
  <si>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</si>
  <si>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</si>
  <si>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</si>
  <si>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</si>
  <si>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</si>
  <si>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</si>
  <si>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</si>
  <si>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</si>
  <si>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</si>
  <si>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</si>
  <si>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</si>
  <si>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</si>
  <si>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</si>
  <si>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</si>
  <si>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</si>
  <si>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</si>
  <si>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</si>
  <si>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</si>
  <si>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</si>
  <si>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</si>
  <si>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</si>
  <si>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</si>
  <si>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</si>
  <si>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</si>
  <si>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</si>
  <si>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</si>
  <si>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</si>
  <si>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</si>
  <si>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</si>
  <si>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</si>
  <si>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</si>
  <si>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</si>
  <si>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</si>
  <si>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</si>
  <si>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</si>
  <si>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</si>
  <si>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</si>
  <si>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</si>
  <si>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</si>
  <si>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</si>
  <si>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</si>
  <si>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</si>
  <si>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</si>
  <si>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</si>
  <si>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</si>
  <si>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</si>
  <si>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</si>
  <si>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</si>
  <si>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</si>
  <si>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</si>
  <si>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</si>
  <si>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</si>
  <si>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</si>
  <si>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</si>
  <si>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</si>
  <si>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</si>
  <si>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</si>
  <si>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</si>
  <si>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</si>
  <si>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</si>
  <si>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</si>
  <si>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</si>
  <si>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</si>
  <si>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</si>
  <si>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</si>
  <si>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</si>
  <si>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</si>
  <si>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</si>
  <si>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</si>
  <si>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</si>
  <si>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</si>
  <si>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</si>
  <si>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</si>
  <si>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</si>
  <si>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</si>
  <si>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</si>
  <si>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</si>
  <si>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</si>
  <si>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</si>
  <si>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</si>
  <si>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</si>
  <si>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</si>
  <si>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</si>
  <si>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</si>
  <si>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</si>
  <si>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</si>
  <si>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</si>
  <si>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</si>
  <si>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</si>
  <si>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</si>
  <si>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</si>
  <si>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</si>
  <si>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</si>
  <si>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</si>
  <si>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</si>
  <si>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</si>
  <si>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</si>
  <si>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</si>
  <si>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</si>
  <si>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</si>
  <si>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</si>
  <si>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</si>
  <si>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</si>
  <si>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</si>
  <si>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</si>
  <si>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</si>
  <si>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</si>
  <si>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</si>
  <si>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</si>
  <si>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</si>
  <si>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</si>
  <si>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</si>
  <si>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</si>
  <si>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</si>
  <si>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</si>
  <si>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</si>
  <si>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</si>
  <si>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</si>
  <si>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</si>
  <si>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</si>
  <si>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</si>
  <si>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</si>
  <si>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</si>
  <si>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</si>
  <si>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</si>
  <si>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</si>
  <si>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</si>
  <si>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</si>
  <si>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</si>
  <si>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</si>
  <si>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</si>
  <si>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</si>
  <si>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</si>
  <si>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</si>
  <si>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</si>
  <si>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</si>
  <si>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</si>
  <si>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</si>
  <si>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</si>
  <si>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</si>
  <si>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</si>
  <si>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</si>
  <si>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</si>
  <si>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</si>
  <si>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</si>
  <si>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</si>
  <si>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</si>
  <si>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</si>
  <si>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</si>
  <si>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</si>
  <si>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</si>
  <si>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</si>
  <si>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</si>
  <si>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</si>
  <si>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</si>
  <si>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</si>
  <si>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</si>
  <si>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</si>
  <si>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</si>
  <si>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</si>
  <si>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</si>
  <si>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</si>
  <si>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</si>
  <si>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</si>
  <si>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</si>
  <si>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</si>
  <si>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</si>
  <si>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</si>
  <si>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</si>
  <si>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</si>
  <si>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</si>
  <si>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</si>
  <si>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</si>
  <si>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</si>
  <si>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</si>
  <si>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</si>
  <si>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</si>
  <si>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</si>
  <si>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</si>
  <si>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</si>
  <si>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</si>
  <si>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</si>
  <si>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</si>
  <si>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</si>
  <si>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</si>
  <si>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</si>
  <si>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</si>
  <si>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</si>
  <si>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</si>
  <si>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</si>
  <si>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</si>
  <si>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</si>
  <si>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</si>
  <si>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</si>
  <si>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</si>
  <si>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</si>
  <si>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</si>
  <si>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</si>
  <si>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</si>
  <si>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</si>
  <si>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</si>
  <si>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</si>
  <si>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</si>
  <si>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</si>
  <si>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</si>
  <si>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</si>
  <si>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</si>
  <si>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</si>
  <si>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</si>
  <si>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</si>
  <si>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</si>
  <si>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</si>
  <si>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</si>
  <si>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</si>
  <si>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</si>
  <si>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</si>
  <si>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</si>
  <si>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</si>
  <si>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</si>
  <si>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</si>
  <si>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</si>
  <si>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</si>
  <si>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</si>
  <si>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</si>
  <si>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</si>
  <si>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</si>
  <si>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</si>
  <si>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</si>
  <si>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</si>
  <si>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</si>
  <si>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</si>
  <si>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</si>
  <si>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</si>
  <si>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</si>
  <si>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</si>
  <si>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</si>
  <si>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</si>
  <si>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</si>
  <si>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</si>
  <si>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</si>
  <si>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</si>
  <si>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</si>
  <si>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</si>
  <si>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</si>
  <si>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</si>
  <si>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</si>
  <si>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</si>
  <si>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</si>
  <si>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</si>
  <si>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</si>
  <si>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</si>
  <si>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</si>
  <si>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</si>
  <si>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</si>
  <si>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</si>
  <si>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</si>
  <si>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</si>
  <si>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</si>
  <si>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</si>
  <si>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</si>
  <si>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</si>
  <si>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</si>
  <si>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</si>
  <si>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</si>
  <si>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</si>
  <si>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</si>
  <si>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</si>
  <si>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</si>
  <si>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</si>
  <si>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</si>
  <si>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</si>
  <si>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</si>
  <si>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</si>
  <si>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</si>
  <si>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</si>
  <si>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</si>
  <si>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</si>
  <si>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</si>
  <si>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</si>
  <si>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</si>
  <si>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</si>
  <si>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</si>
  <si>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</si>
  <si>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</si>
  <si>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</si>
  <si>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</si>
  <si>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</si>
  <si>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</si>
  <si>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</si>
  <si>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</si>
  <si>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</si>
  <si>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</si>
  <si>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</si>
  <si>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</si>
  <si>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</si>
  <si>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</si>
  <si>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</si>
  <si>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</si>
  <si>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</si>
  <si>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</si>
  <si>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</si>
  <si>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</si>
  <si>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</si>
  <si>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</si>
  <si>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</si>
  <si>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</si>
  <si>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</si>
  <si>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</si>
  <si>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</si>
  <si>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</si>
  <si>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</si>
  <si>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</si>
  <si>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</si>
  <si>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</si>
  <si>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</si>
  <si>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</si>
  <si>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</si>
  <si>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</si>
  <si>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</si>
  <si>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</si>
  <si>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</si>
  <si>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</si>
  <si>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</si>
  <si>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</si>
  <si>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</si>
  <si>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</si>
  <si>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</si>
  <si>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</si>
  <si>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</si>
  <si>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</si>
  <si>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</si>
  <si>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</si>
  <si>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</si>
  <si>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</si>
  <si>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</si>
  <si>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</si>
  <si>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</si>
  <si>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</si>
  <si>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</si>
  <si>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</si>
  <si>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</si>
  <si>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</si>
  <si>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</si>
  <si>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</si>
  <si>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</si>
  <si>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</si>
  <si>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</si>
  <si>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</si>
  <si>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</si>
  <si>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</si>
  <si>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</si>
  <si>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</si>
  <si>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</si>
  <si>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</si>
  <si>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</si>
  <si>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</si>
  <si>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</si>
  <si>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</si>
  <si>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</si>
  <si>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</si>
  <si>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</si>
  <si>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</si>
  <si>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</si>
  <si>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</si>
  <si>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</si>
  <si>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</si>
  <si>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</si>
  <si>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</si>
  <si>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</si>
  <si>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</si>
  <si>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</si>
  <si>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</si>
  <si>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</si>
  <si>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</si>
  <si>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</si>
  <si>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</si>
  <si>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</si>
  <si>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</si>
  <si>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</si>
  <si>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</si>
  <si>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</si>
  <si>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</si>
  <si>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</si>
  <si>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</si>
  <si>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</si>
  <si>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</si>
  <si>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</si>
  <si>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</si>
  <si>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</si>
  <si>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</si>
  <si>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</si>
  <si>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</si>
  <si>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</si>
  <si>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</si>
  <si>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</si>
  <si>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</si>
  <si>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</si>
  <si>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</si>
  <si>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</si>
  <si>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</si>
  <si>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</si>
  <si>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</si>
  <si>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</si>
  <si>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</si>
  <si>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</si>
  <si>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</si>
  <si>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</si>
  <si>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</si>
  <si>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</si>
  <si>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</si>
  <si>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</si>
  <si>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</si>
  <si>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</si>
  <si>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</si>
  <si>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</si>
  <si>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</si>
  <si>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</si>
  <si>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</si>
  <si>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</si>
  <si>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</si>
  <si>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</si>
  <si>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</si>
  <si>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</si>
  <si>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</si>
  <si>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</si>
  <si>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</si>
  <si>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</si>
  <si>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</si>
  <si>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</si>
  <si>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</si>
  <si>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</si>
  <si>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</si>
  <si>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</si>
  <si>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</si>
  <si>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</si>
  <si>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</si>
  <si>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</si>
  <si>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</si>
  <si>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</si>
  <si>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</si>
  <si>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</si>
  <si>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</si>
  <si>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</si>
  <si>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</si>
  <si>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</si>
  <si>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</si>
  <si>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</si>
  <si>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</si>
  <si>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</si>
  <si>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</si>
  <si>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</si>
  <si>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</si>
  <si>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</si>
  <si>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</si>
  <si>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</si>
  <si>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</si>
  <si>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</si>
  <si>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</si>
  <si>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</si>
  <si>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</si>
  <si>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</si>
  <si>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</si>
  <si>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</si>
  <si>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</si>
  <si>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</si>
  <si>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</si>
  <si>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</si>
  <si>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</si>
  <si>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</si>
  <si>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</si>
  <si>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</si>
  <si>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</si>
  <si>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</si>
  <si>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</si>
  <si>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</si>
  <si>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</si>
  <si>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</si>
  <si>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</si>
  <si>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</si>
  <si>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</si>
  <si>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</si>
  <si>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</si>
  <si>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</si>
  <si>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</si>
  <si>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</si>
  <si>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</si>
  <si>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</si>
  <si>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</si>
  <si>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</si>
  <si>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</si>
  <si>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</si>
  <si>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</si>
  <si>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</si>
  <si>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</si>
  <si>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</si>
  <si>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</si>
  <si>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</si>
  <si>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</si>
  <si>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</si>
  <si>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</si>
  <si>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</si>
  <si>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</si>
  <si>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</si>
  <si>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</si>
  <si>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</si>
  <si>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</si>
  <si>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</si>
  <si>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</si>
  <si>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</si>
  <si>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</si>
  <si>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</si>
  <si>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</si>
  <si>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</si>
  <si>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</si>
  <si>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</si>
  <si>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</si>
  <si>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</si>
  <si>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</si>
  <si>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</si>
  <si>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</si>
  <si>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</si>
  <si>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</si>
  <si>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</si>
  <si>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</si>
  <si>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</si>
  <si>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</si>
  <si>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</si>
  <si>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</si>
  <si>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</si>
  <si>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</si>
  <si>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</si>
  <si>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</si>
  <si>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</si>
  <si>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</si>
  <si>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</si>
  <si>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</si>
  <si>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</si>
  <si>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</si>
  <si>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</si>
  <si>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</si>
  <si>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</si>
  <si>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</si>
  <si>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</si>
  <si>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</si>
  <si>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</si>
  <si>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</si>
  <si>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</si>
  <si>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</si>
  <si>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</si>
  <si>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</si>
  <si>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</si>
  <si>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</si>
  <si>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</si>
  <si>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</si>
  <si>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</si>
  <si>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</si>
  <si>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</si>
  <si>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</si>
  <si>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</si>
  <si>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</si>
  <si>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</si>
  <si>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</si>
  <si>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</si>
  <si>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</si>
  <si>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</si>
  <si>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</si>
  <si>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</si>
  <si>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</si>
  <si>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</si>
  <si>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</si>
  <si>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</si>
  <si>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</si>
  <si>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</si>
  <si>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</si>
  <si>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</si>
  <si>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</si>
  <si>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</si>
  <si>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</si>
  <si>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</si>
  <si>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</si>
  <si>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</si>
  <si>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</si>
  <si>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</si>
  <si>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</si>
  <si>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</si>
  <si>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</si>
  <si>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</si>
  <si>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</si>
  <si>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</si>
  <si>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</si>
  <si>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</si>
  <si>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</si>
  <si>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</si>
  <si>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</si>
  <si>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</si>
  <si>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</si>
  <si>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</si>
  <si>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</si>
  <si>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</si>
  <si>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</si>
  <si>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</si>
  <si>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</si>
  <si>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</si>
  <si>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</si>
  <si>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</si>
  <si>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</si>
  <si>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</si>
  <si>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</si>
  <si>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</si>
  <si>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</si>
  <si>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</si>
  <si>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</si>
  <si>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</si>
  <si>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</si>
  <si>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</si>
  <si>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</si>
  <si>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</si>
  <si>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</si>
  <si>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</si>
  <si>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</si>
  <si>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</si>
  <si>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</si>
  <si>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</si>
  <si>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</si>
  <si>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</si>
  <si>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</si>
  <si>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</si>
  <si>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</si>
  <si>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</si>
  <si>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</si>
  <si>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</si>
  <si>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</si>
  <si>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</si>
  <si>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</si>
  <si>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</si>
  <si>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</si>
  <si>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</si>
  <si>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</si>
  <si>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</si>
  <si>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</si>
  <si>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</si>
  <si>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</si>
  <si>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</si>
  <si>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</si>
  <si>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</si>
  <si>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</si>
  <si>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</si>
  <si>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</si>
  <si>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</si>
  <si>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</si>
  <si>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</si>
  <si>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</si>
  <si>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</si>
  <si>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</si>
  <si>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</si>
  <si>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</si>
  <si>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</si>
  <si>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</si>
  <si>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</si>
  <si>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</si>
  <si>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</si>
  <si>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</si>
  <si>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</si>
  <si>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</si>
  <si>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</si>
  <si>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</si>
  <si>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</si>
  <si>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</si>
  <si>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</si>
  <si>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</si>
  <si>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</si>
  <si>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</si>
  <si>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</si>
  <si>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</si>
  <si>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</si>
  <si>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</si>
  <si>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</si>
  <si>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</si>
  <si>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</si>
  <si>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</si>
  <si>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</si>
  <si>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</si>
  <si>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</si>
  <si>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</si>
  <si>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</si>
  <si>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</si>
  <si>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</si>
  <si>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</si>
  <si>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</si>
  <si>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</si>
  <si>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</si>
  <si>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</si>
  <si>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</si>
  <si>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</si>
  <si>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</si>
  <si>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</si>
  <si>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</si>
  <si>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</si>
  <si>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</si>
  <si>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</si>
  <si>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</si>
  <si>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</si>
  <si>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</si>
  <si>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</si>
  <si>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</si>
  <si>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</si>
  <si>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</si>
  <si>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</si>
  <si>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</si>
  <si>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</si>
  <si>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</si>
  <si>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</si>
  <si>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</si>
  <si>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</si>
  <si>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</si>
  <si>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</si>
  <si>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</si>
  <si>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</si>
  <si>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</si>
  <si>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</si>
  <si>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</si>
  <si>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</si>
  <si>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</si>
  <si>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</si>
  <si>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</si>
  <si>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</si>
  <si>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</si>
  <si>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</si>
  <si>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</si>
  <si>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</si>
  <si>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</si>
  <si>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</si>
  <si>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</si>
  <si>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</si>
  <si>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</si>
  <si>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</si>
  <si>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</si>
  <si>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</si>
  <si>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</si>
  <si>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</si>
  <si>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</si>
  <si>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</si>
  <si>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</si>
  <si>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</si>
  <si>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</si>
  <si>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</si>
  <si>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</si>
  <si>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</si>
  <si>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</si>
  <si>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</si>
  <si>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</si>
  <si>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</si>
  <si>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</si>
  <si>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</si>
  <si>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</si>
  <si>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</si>
  <si>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</si>
  <si>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</si>
  <si>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</si>
  <si>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</si>
  <si>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</si>
  <si>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</si>
  <si>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</si>
  <si>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</si>
  <si>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</si>
  <si>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</si>
  <si>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</si>
  <si>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</si>
  <si>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</si>
  <si>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</si>
  <si>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</si>
  <si>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</si>
  <si>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</si>
  <si>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</si>
  <si>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</si>
  <si>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</si>
  <si>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</si>
  <si>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</si>
  <si>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</si>
  <si>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</si>
  <si>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</si>
  <si>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</si>
  <si>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</si>
  <si>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</si>
  <si>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</si>
  <si>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</si>
  <si>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</si>
  <si>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</si>
  <si>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</si>
  <si>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</si>
  <si>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</si>
  <si>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</si>
  <si>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</si>
  <si>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</si>
  <si>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</si>
  <si>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</si>
  <si>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</si>
  <si>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</si>
  <si>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</si>
  <si>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</si>
  <si>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</si>
  <si>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</si>
  <si>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</si>
  <si>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</si>
  <si>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</si>
  <si>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</si>
  <si>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</si>
  <si>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</si>
  <si>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</si>
  <si>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</si>
  <si>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</si>
  <si>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</si>
  <si>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</si>
  <si>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</si>
  <si>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</si>
  <si>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</si>
  <si>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</si>
  <si>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</si>
  <si>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</si>
  <si>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</si>
  <si>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</si>
  <si>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</si>
  <si>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</si>
  <si>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</si>
  <si>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</si>
  <si>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</si>
  <si>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</si>
  <si>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</si>
  <si>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</si>
  <si>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</si>
  <si>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</si>
  <si>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</si>
  <si>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</si>
  <si>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</si>
  <si>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</si>
  <si>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</si>
  <si>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</si>
  <si>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</si>
  <si>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</si>
  <si>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</si>
  <si>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</si>
  <si>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</si>
  <si>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</si>
  <si>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</si>
  <si>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</si>
  <si>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</si>
  <si>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</si>
  <si>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</si>
  <si>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</si>
  <si>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</si>
  <si>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</si>
  <si>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</si>
  <si>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</si>
  <si>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</si>
  <si>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</si>
  <si>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</si>
  <si>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</si>
  <si>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</si>
  <si>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</si>
  <si>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</si>
  <si>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</si>
  <si>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</si>
  <si>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</si>
  <si>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</si>
  <si>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</si>
  <si>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</si>
  <si>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</si>
  <si>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</si>
  <si>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</si>
  <si>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</si>
  <si>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</si>
  <si>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</si>
  <si>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</si>
  <si>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</si>
  <si>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</si>
  <si>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</si>
  <si>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</si>
  <si>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</si>
  <si>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</si>
  <si>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</si>
  <si>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</si>
  <si>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</si>
  <si>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</si>
  <si>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</si>
  <si>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</si>
  <si>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</si>
  <si>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</si>
  <si>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</si>
  <si>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</si>
  <si>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</si>
  <si>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</si>
  <si>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</si>
  <si>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</si>
  <si>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</si>
  <si>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</si>
  <si>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</si>
  <si>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</si>
  <si>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</si>
  <si>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</si>
  <si>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</si>
  <si>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</si>
  <si>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</si>
  <si>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</si>
  <si>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</si>
  <si>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</si>
  <si>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</si>
  <si>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</si>
  <si>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</si>
  <si>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</si>
  <si>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</si>
  <si>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</si>
  <si>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</si>
  <si>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</si>
  <si>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</si>
  <si>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</si>
  <si>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</si>
  <si>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</si>
  <si>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</si>
  <si>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</si>
  <si>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</si>
  <si>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</si>
  <si>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</si>
  <si>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</si>
  <si>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</si>
  <si>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</si>
  <si>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</si>
  <si>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</si>
  <si>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</si>
  <si>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</si>
  <si>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</si>
  <si>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</si>
  <si>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</si>
  <si>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</si>
  <si>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</si>
  <si>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</si>
  <si>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</si>
  <si>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</si>
  <si>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</si>
  <si>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</si>
  <si>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</si>
  <si>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</si>
  <si>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</si>
  <si>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</si>
  <si>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</si>
  <si>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</si>
  <si>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</si>
  <si>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</si>
  <si>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</si>
  <si>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</si>
  <si>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</si>
  <si>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</si>
  <si>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</si>
  <si>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</si>
  <si>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</si>
  <si>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</si>
  <si>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</si>
  <si>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</si>
  <si>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</si>
  <si>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</si>
  <si>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</si>
  <si>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</si>
  <si>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</si>
  <si>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</si>
  <si>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</si>
  <si>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</si>
  <si>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</si>
  <si>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</si>
  <si>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</si>
  <si>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</si>
  <si>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</si>
  <si>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</si>
  <si>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</si>
  <si>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</si>
  <si>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</si>
  <si>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</si>
  <si>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</si>
  <si>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</si>
  <si>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</si>
  <si>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</si>
  <si>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</si>
  <si>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</si>
  <si>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</si>
  <si>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</si>
  <si>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</si>
  <si>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</si>
  <si>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</si>
  <si>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</si>
  <si>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</si>
  <si>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</si>
  <si>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</si>
  <si>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</si>
  <si>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</si>
  <si>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</si>
  <si>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</si>
  <si>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</si>
  <si>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</si>
  <si>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</si>
  <si>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</si>
  <si>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</si>
  <si>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</si>
  <si>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</si>
  <si>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</si>
  <si>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</si>
  <si>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</si>
  <si>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</si>
  <si>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</si>
  <si>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</si>
  <si>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</si>
  <si>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</si>
  <si>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</si>
  <si>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</si>
  <si>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</si>
  <si>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</si>
  <si>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</si>
  <si>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</si>
  <si>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</si>
  <si>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</si>
  <si>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</si>
  <si>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</si>
  <si>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</si>
  <si>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</si>
  <si>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</si>
  <si>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</si>
  <si>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</si>
  <si>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</si>
  <si>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</si>
  <si>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</si>
  <si>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</si>
  <si>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</si>
  <si>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</si>
  <si>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</si>
  <si>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</si>
  <si>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</si>
  <si>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</si>
  <si>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</si>
  <si>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</si>
  <si>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</si>
  <si>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</si>
  <si>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</si>
  <si>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</si>
  <si>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</si>
  <si>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</si>
  <si>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</si>
  <si>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</si>
  <si>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</si>
  <si>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</si>
  <si>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</si>
  <si>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</si>
  <si>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</si>
  <si>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</si>
  <si>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</si>
  <si>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</si>
  <si>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</si>
  <si>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</si>
  <si>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</si>
  <si>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</si>
  <si>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</si>
  <si>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</si>
  <si>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</si>
  <si>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</si>
  <si>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</si>
  <si>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</si>
  <si>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</si>
  <si>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</si>
  <si>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</si>
  <si>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</si>
  <si>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</si>
  <si>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</si>
  <si>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</si>
  <si>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</si>
  <si>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</si>
  <si>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</si>
  <si>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</si>
  <si>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</si>
  <si>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</si>
  <si>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</si>
  <si>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</si>
  <si>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</si>
  <si>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</si>
  <si>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</si>
  <si>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</si>
  <si>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</si>
  <si>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</si>
  <si>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</si>
  <si>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</si>
  <si>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</si>
  <si>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</si>
  <si>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</si>
  <si>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</si>
  <si>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</si>
  <si>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</si>
  <si>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</si>
  <si>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</si>
  <si>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</si>
  <si>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</si>
  <si>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</si>
  <si>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</si>
  <si>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</si>
  <si>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</si>
  <si>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</si>
  <si>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</si>
  <si>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</si>
  <si>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</si>
  <si>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</si>
  <si>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</si>
  <si>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</si>
  <si>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</si>
  <si>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</si>
  <si>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</si>
  <si>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</si>
  <si>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</si>
  <si>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</si>
  <si>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</si>
  <si>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</si>
  <si>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</si>
  <si>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</si>
  <si>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</si>
  <si>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</si>
  <si>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</si>
  <si>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</si>
  <si>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</si>
  <si>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</si>
  <si>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</si>
  <si>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</si>
  <si>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</si>
  <si>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</si>
  <si>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</si>
  <si>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</si>
  <si>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</si>
  <si>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</si>
  <si>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</si>
  <si>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</si>
  <si>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</si>
  <si>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</si>
  <si>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</si>
  <si>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</si>
  <si>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</si>
  <si>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</si>
  <si>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</si>
  <si>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</si>
  <si>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</si>
  <si>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</si>
  <si>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</si>
  <si>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</si>
  <si>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</si>
  <si>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</si>
  <si>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</si>
  <si>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</si>
  <si>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</si>
  <si>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</si>
  <si>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</si>
  <si>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</si>
  <si>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</si>
  <si>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</si>
  <si>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</si>
  <si>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</si>
  <si>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</si>
  <si>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</si>
  <si>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</si>
  <si>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</si>
  <si>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</si>
  <si>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</si>
  <si>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</si>
  <si>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</si>
  <si>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</si>
  <si>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</si>
  <si>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</si>
  <si>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</si>
  <si>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</si>
  <si>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</si>
  <si>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</si>
  <si>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</si>
  <si>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</si>
  <si>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</si>
  <si>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</si>
  <si>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</si>
  <si>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</si>
  <si>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</si>
  <si>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</si>
  <si>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</si>
  <si>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</si>
  <si>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</si>
  <si>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</si>
  <si>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</si>
  <si>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</si>
  <si>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</si>
  <si>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</si>
  <si>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</si>
  <si>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</si>
  <si>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</si>
  <si>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</si>
  <si>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</si>
  <si>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</si>
  <si>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</si>
  <si>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</si>
  <si>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</si>
  <si>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</si>
  <si>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</si>
  <si>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</si>
  <si>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</si>
  <si>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</si>
  <si>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</si>
  <si>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</si>
  <si>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</si>
  <si>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</si>
  <si>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</si>
  <si>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</si>
  <si>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</si>
  <si>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</si>
  <si>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</si>
  <si>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</si>
  <si>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</si>
  <si>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</si>
  <si>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</si>
  <si>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</si>
  <si>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</si>
  <si>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</si>
  <si>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</si>
  <si>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</si>
  <si>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</si>
  <si>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</si>
  <si>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</si>
  <si>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</si>
  <si>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</si>
  <si>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</si>
  <si>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</si>
  <si>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</si>
  <si>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</si>
  <si>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</si>
  <si>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</si>
  <si>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</si>
  <si>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</si>
  <si>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</si>
  <si>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</si>
  <si>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</si>
  <si>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</si>
  <si>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</si>
  <si>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</si>
  <si>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</si>
  <si>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</si>
  <si>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</si>
  <si>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</si>
  <si>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</si>
  <si>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</si>
  <si>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</si>
  <si>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</si>
  <si>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</si>
  <si>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</si>
  <si>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</si>
  <si>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</si>
  <si>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</si>
  <si>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</si>
  <si>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</si>
  <si>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</si>
  <si>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</si>
  <si>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</si>
  <si>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</si>
  <si>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</si>
  <si>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</si>
  <si>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</si>
  <si>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</si>
  <si>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</si>
  <si>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</si>
  <si>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</si>
  <si>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</si>
  <si>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</si>
  <si>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</si>
  <si>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</si>
  <si>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</si>
  <si>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</si>
  <si>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</si>
  <si>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</si>
  <si>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</si>
  <si>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</si>
  <si>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</si>
  <si>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</si>
  <si>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</si>
  <si>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</si>
  <si>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</si>
  <si>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</si>
  <si>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</si>
  <si>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</si>
  <si>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</si>
  <si>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</si>
  <si>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</si>
  <si>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</si>
  <si>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</si>
  <si>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</si>
  <si>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</si>
  <si>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</si>
  <si>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</si>
  <si>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</si>
  <si>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</si>
  <si>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</si>
  <si>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</si>
  <si>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</si>
  <si>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</si>
  <si>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</si>
  <si>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</si>
  <si>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</si>
  <si>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</si>
  <si>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</si>
  <si>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</si>
  <si>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</si>
  <si>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</si>
  <si>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</si>
  <si>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</si>
  <si>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</si>
  <si>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</si>
  <si>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</si>
  <si>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</si>
  <si>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</si>
  <si>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</si>
  <si>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</si>
  <si>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</si>
  <si>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</si>
  <si>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</si>
  <si>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</si>
  <si>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</si>
  <si>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</si>
  <si>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</si>
  <si>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</si>
  <si>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</si>
  <si>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</si>
  <si>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</si>
  <si>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</si>
  <si>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</si>
  <si>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</si>
  <si>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</si>
  <si>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</si>
  <si>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</si>
  <si>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</si>
  <si>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</si>
  <si>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</si>
  <si>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</si>
  <si>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</si>
  <si>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</si>
  <si>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</si>
  <si>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</si>
  <si>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</si>
  <si>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</si>
  <si>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</si>
  <si>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</si>
  <si>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</si>
  <si>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</si>
  <si>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</si>
  <si>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</si>
  <si>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</si>
  <si>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</si>
  <si>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</si>
  <si>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</si>
  <si>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</si>
  <si>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</si>
  <si>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</si>
  <si>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</si>
  <si>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</si>
  <si>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</si>
  <si>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</si>
  <si>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</si>
  <si>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</si>
  <si>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</si>
  <si>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</si>
  <si>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</si>
  <si>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</si>
  <si>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</si>
  <si>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</si>
  <si>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</si>
  <si>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</si>
  <si>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</si>
  <si>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</si>
  <si>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</si>
  <si>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</si>
  <si>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</si>
  <si>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</si>
  <si>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</si>
  <si>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</si>
  <si>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</si>
  <si>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</si>
  <si>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</si>
  <si>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</si>
  <si>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</si>
  <si>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</si>
  <si>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</si>
  <si>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</si>
  <si>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</si>
  <si>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</si>
  <si>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</si>
  <si>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</si>
  <si>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</si>
  <si>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</si>
  <si>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</si>
  <si>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</si>
  <si>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</si>
  <si>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</si>
  <si>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</si>
  <si>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</si>
  <si>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</si>
  <si>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</si>
  <si>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</si>
  <si>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</si>
  <si>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</si>
  <si>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</si>
  <si>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</si>
  <si>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</si>
  <si>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</si>
  <si>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</si>
  <si>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</si>
  <si>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</si>
  <si>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</si>
  <si>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</si>
  <si>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</si>
  <si>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</si>
  <si>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</si>
  <si>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</si>
  <si>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</si>
  <si>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</si>
  <si>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</si>
  <si>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</si>
  <si>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</si>
  <si>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</si>
  <si>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</si>
  <si>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</si>
  <si>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</si>
  <si>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</si>
  <si>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</si>
  <si>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</si>
  <si>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</si>
  <si>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</si>
  <si>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</si>
  <si>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</si>
  <si>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</si>
  <si>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</si>
  <si>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</si>
  <si>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</si>
  <si>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</si>
  <si>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</si>
  <si>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</si>
  <si>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</si>
  <si>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</si>
  <si>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</si>
  <si>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</si>
  <si>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</si>
  <si>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</si>
  <si>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</si>
  <si>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</si>
  <si>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</si>
  <si>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</si>
  <si>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</si>
  <si>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</si>
  <si>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</si>
  <si>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</si>
  <si>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</si>
  <si>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</si>
  <si>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</si>
  <si>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</si>
  <si>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</si>
  <si>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</si>
  <si>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</si>
  <si>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</si>
  <si>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</si>
  <si>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</si>
  <si>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</si>
  <si>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</si>
  <si>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</si>
  <si>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</si>
  <si>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</si>
  <si>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</si>
  <si>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</si>
  <si>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</si>
  <si>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</si>
  <si>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</si>
  <si>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</si>
  <si>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</si>
  <si>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</si>
  <si>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</si>
  <si>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</si>
  <si>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</si>
  <si>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</si>
  <si>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</si>
  <si>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</si>
  <si>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</si>
  <si>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</si>
  <si>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</si>
  <si>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</si>
  <si>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</si>
  <si>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</si>
  <si>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</si>
  <si>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</si>
  <si>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</si>
  <si>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</si>
  <si>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</si>
  <si>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</si>
  <si>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</si>
  <si>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</si>
  <si>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</si>
  <si>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</si>
  <si>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</si>
  <si>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</si>
  <si>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</si>
  <si>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</si>
  <si>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</si>
  <si>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</si>
  <si>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</si>
  <si>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</si>
  <si>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</si>
  <si>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</si>
  <si>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</si>
  <si>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</si>
  <si>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</si>
  <si>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</si>
  <si>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</si>
  <si>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</si>
  <si>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</si>
  <si>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</si>
  <si>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</si>
  <si>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</si>
  <si>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</si>
  <si>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</si>
  <si>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</si>
  <si>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</si>
  <si>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</si>
  <si>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</si>
  <si>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</si>
  <si>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</si>
  <si>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</si>
  <si>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</si>
  <si>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</si>
  <si>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</si>
  <si>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</si>
  <si>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</si>
  <si>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</si>
  <si>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</si>
  <si>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</si>
  <si>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</si>
  <si>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</si>
  <si>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</si>
  <si>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</si>
  <si>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</si>
  <si>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</si>
  <si>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</si>
  <si>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</si>
  <si>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</si>
  <si>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</si>
  <si>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</si>
  <si>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</si>
  <si>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</si>
  <si>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</si>
  <si>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</si>
  <si>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</si>
  <si>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</si>
  <si>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</si>
  <si>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</si>
  <si>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</si>
  <si>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</si>
  <si>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</si>
  <si>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</si>
  <si>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</si>
  <si>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</si>
  <si>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</si>
  <si>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</si>
  <si>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</si>
  <si>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</si>
  <si>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</si>
  <si>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</si>
  <si>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</si>
  <si>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</si>
  <si>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</si>
  <si>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</si>
  <si>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</si>
  <si>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</si>
  <si>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</si>
  <si>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</si>
  <si>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</si>
  <si>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</si>
  <si>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</si>
  <si>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</si>
  <si>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</si>
  <si>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</si>
  <si>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</si>
  <si>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</si>
  <si>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</si>
  <si>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</si>
  <si>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</si>
  <si>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</si>
  <si>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</si>
  <si>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</si>
  <si>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</si>
  <si>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</si>
  <si>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</si>
  <si>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</si>
  <si>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</si>
  <si>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</si>
  <si>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</si>
  <si>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</si>
  <si>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</si>
  <si>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</si>
  <si>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</si>
  <si>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</si>
  <si>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</si>
  <si>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</si>
  <si>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</si>
  <si>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</si>
  <si>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</si>
  <si>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</si>
  <si>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</si>
  <si>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</si>
  <si>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</si>
  <si>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</si>
  <si>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</si>
  <si>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</si>
  <si>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</si>
  <si>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</si>
  <si>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</si>
  <si>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</si>
  <si>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</si>
  <si>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</si>
  <si>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</si>
  <si>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</si>
  <si>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</si>
  <si>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</si>
  <si>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</si>
  <si>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</si>
  <si>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</si>
  <si>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</si>
  <si>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</si>
  <si>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</si>
  <si>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</si>
  <si>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</si>
  <si>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</si>
  <si>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</si>
  <si>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</si>
  <si>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</si>
  <si>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</si>
  <si>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</si>
  <si>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</si>
  <si>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</si>
  <si>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</si>
  <si>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</si>
  <si>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</si>
  <si>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</si>
  <si>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</si>
  <si>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</si>
  <si>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</si>
  <si>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</si>
  <si>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</si>
  <si>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</si>
  <si>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</si>
  <si>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</si>
  <si>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</si>
  <si>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</si>
  <si>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</si>
  <si>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</si>
  <si>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</si>
  <si>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</si>
  <si>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</si>
  <si>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</si>
  <si>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</si>
  <si>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</si>
  <si>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</si>
  <si>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</si>
  <si>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</si>
  <si>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</si>
  <si>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</si>
  <si>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</si>
  <si>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</si>
  <si>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</si>
  <si>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</si>
  <si>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</si>
  <si>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</si>
  <si>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</si>
  <si>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</si>
  <si>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</si>
  <si>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</si>
  <si>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</si>
  <si>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</si>
  <si>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</si>
  <si>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</si>
  <si>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</si>
  <si>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</si>
  <si>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</si>
  <si>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</si>
  <si>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</si>
  <si>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</si>
  <si>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</si>
  <si>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</si>
  <si>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</si>
  <si>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</si>
  <si>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</si>
  <si>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</si>
  <si>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</si>
  <si>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</si>
  <si>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</si>
  <si>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</si>
  <si>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</si>
  <si>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</si>
  <si>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</si>
  <si>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</si>
  <si>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</si>
  <si>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</si>
  <si>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</si>
  <si>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</si>
  <si>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</si>
  <si>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</si>
  <si>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</si>
  <si>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</si>
  <si>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</si>
  <si>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</si>
  <si>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</si>
  <si>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</si>
  <si>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</si>
  <si>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</si>
  <si>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</si>
  <si>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</si>
  <si>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</si>
  <si>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</si>
  <si>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</si>
  <si>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</si>
  <si>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</si>
  <si>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</si>
  <si>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</si>
  <si>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</si>
  <si>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</si>
  <si>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</si>
  <si>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</si>
  <si>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</si>
  <si>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</si>
  <si>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</si>
  <si>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</si>
  <si>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</si>
  <si>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</si>
  <si>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</si>
  <si>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</si>
  <si>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</si>
  <si>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</si>
  <si>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</si>
  <si>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</si>
  <si>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</si>
  <si>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</si>
  <si>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</si>
  <si>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</si>
  <si>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</si>
  <si>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</si>
  <si>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</si>
  <si>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</si>
  <si>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</si>
  <si>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</si>
  <si>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</si>
  <si>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</si>
  <si>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</si>
  <si>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</si>
  <si>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</si>
  <si>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</si>
  <si>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</si>
  <si>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</si>
  <si>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</si>
  <si>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</si>
  <si>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</si>
  <si>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</si>
  <si>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</si>
  <si>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</si>
  <si>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</si>
  <si>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</si>
  <si>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</si>
  <si>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</si>
  <si>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</si>
  <si>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</si>
  <si>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</si>
  <si>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</si>
  <si>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</si>
  <si>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</si>
  <si>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</si>
  <si>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</si>
  <si>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</si>
  <si>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</si>
  <si>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</si>
  <si>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</si>
  <si>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</si>
  <si>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</si>
  <si>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</si>
  <si>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</si>
  <si>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</si>
  <si>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</si>
  <si>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</si>
  <si>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</si>
  <si>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</si>
  <si>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</si>
  <si>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</si>
  <si>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</si>
  <si>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</si>
  <si>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</si>
  <si>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</si>
  <si>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</si>
  <si>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</si>
  <si>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</si>
  <si>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</si>
  <si>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</si>
  <si>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</si>
  <si>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</si>
  <si>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</si>
  <si>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</si>
  <si>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</si>
  <si>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</si>
  <si>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</si>
  <si>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</si>
  <si>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</si>
  <si>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</si>
  <si>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</si>
  <si>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</si>
  <si>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</si>
  <si>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</si>
  <si>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</si>
  <si>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</si>
  <si>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</si>
  <si>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</si>
  <si>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</si>
  <si>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</si>
  <si>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</si>
  <si>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</si>
  <si>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</si>
  <si>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</si>
  <si>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</si>
  <si>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</si>
  <si>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</si>
  <si>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</si>
  <si>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</si>
  <si>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</si>
  <si>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</si>
  <si>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</si>
  <si>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</si>
  <si>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</si>
  <si>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</si>
  <si>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</si>
  <si>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</si>
  <si>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</si>
  <si>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</si>
  <si>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</si>
  <si>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</si>
  <si>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</si>
  <si>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</si>
  <si>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</si>
  <si>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</si>
  <si>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</si>
  <si>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</si>
  <si>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</si>
  <si>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</si>
  <si>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</si>
  <si>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</si>
  <si>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</si>
  <si>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</si>
  <si>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</si>
  <si>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</si>
  <si>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</si>
  <si>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</si>
  <si>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</si>
  <si>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</si>
  <si>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</si>
  <si>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</si>
  <si>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</si>
  <si>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</si>
  <si>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</si>
  <si>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</si>
  <si>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</si>
  <si>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</si>
  <si>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</si>
  <si>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</si>
  <si>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</si>
  <si>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</si>
  <si>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</si>
  <si>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</si>
  <si>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</si>
  <si>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</si>
  <si>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</si>
  <si>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</si>
  <si>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</si>
  <si>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</si>
  <si>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</si>
  <si>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</si>
  <si>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</si>
  <si>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</si>
  <si>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</si>
  <si>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</si>
  <si>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</si>
  <si>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</si>
  <si>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</si>
  <si>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</si>
  <si>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</si>
  <si>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</si>
  <si>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</si>
  <si>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</si>
  <si>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</si>
  <si>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</si>
  <si>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</si>
  <si>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</si>
  <si>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</si>
  <si>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</si>
  <si>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</si>
  <si>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</si>
  <si>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</si>
  <si>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</si>
  <si>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</si>
  <si>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</si>
  <si>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</si>
  <si>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</si>
  <si>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</si>
  <si>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</si>
  <si>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</si>
  <si>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</si>
  <si>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</si>
  <si>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</si>
  <si>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</si>
  <si>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</si>
  <si>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</si>
  <si>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</si>
  <si>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</si>
  <si>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</si>
  <si>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</si>
  <si>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</si>
  <si>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</si>
  <si>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</si>
  <si>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</si>
  <si>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</si>
  <si>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</si>
  <si>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</si>
  <si>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</si>
  <si>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</si>
  <si>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</si>
  <si>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</si>
  <si>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</si>
  <si>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</si>
  <si>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</si>
  <si>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</si>
  <si>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</si>
  <si>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</si>
  <si>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</si>
  <si>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</si>
  <si>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</si>
  <si>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</si>
  <si>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</si>
  <si>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</si>
  <si>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</si>
  <si>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</si>
  <si>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</si>
  <si>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</si>
  <si>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</si>
  <si>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</si>
  <si>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</si>
  <si>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</si>
  <si>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</si>
  <si>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</si>
  <si>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</si>
  <si>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</si>
  <si>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</si>
  <si>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</si>
  <si>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</si>
  <si>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</si>
  <si>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</si>
  <si>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</si>
  <si>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</si>
  <si>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</si>
  <si>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</si>
  <si>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</si>
  <si>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</si>
  <si>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</si>
  <si>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</si>
  <si>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</si>
  <si>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</si>
  <si>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</si>
  <si>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</si>
  <si>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</si>
  <si>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</si>
  <si>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</si>
  <si>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</si>
  <si>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</si>
  <si>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</si>
  <si>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</si>
  <si>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</si>
  <si>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</si>
  <si>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</si>
  <si>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</si>
  <si>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</si>
  <si>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</si>
  <si>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</si>
  <si>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</si>
  <si>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</si>
  <si>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</si>
  <si>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</si>
  <si>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</si>
  <si>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</si>
  <si>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</si>
  <si>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</si>
  <si>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</si>
  <si>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</si>
  <si>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</si>
  <si>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</si>
  <si>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</si>
  <si>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</si>
  <si>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</si>
  <si>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</si>
  <si>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</si>
  <si>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</si>
  <si>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</si>
  <si>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</si>
  <si>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</si>
  <si>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</si>
  <si>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</si>
  <si>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</si>
  <si>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</si>
  <si>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</si>
  <si>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</si>
  <si>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</si>
  <si>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</si>
  <si>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</si>
  <si>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</si>
  <si>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</si>
  <si>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</si>
  <si>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</si>
  <si>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</si>
  <si>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</si>
  <si>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</si>
  <si>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</si>
  <si>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</si>
  <si>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</si>
  <si>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</si>
  <si>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</si>
  <si>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</si>
  <si>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</si>
  <si>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</si>
  <si>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</si>
  <si>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</si>
  <si>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</si>
  <si>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</si>
  <si>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</si>
  <si>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</si>
  <si>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</si>
  <si>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</si>
  <si>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</si>
  <si>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</si>
  <si>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</si>
  <si>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</si>
  <si>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</si>
  <si>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</si>
  <si>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</si>
  <si>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</si>
  <si>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</si>
  <si>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</si>
  <si>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</si>
  <si>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</si>
  <si>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</si>
  <si>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</si>
  <si>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</si>
  <si>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</si>
  <si>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</si>
  <si>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</si>
  <si>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</si>
  <si>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</si>
  <si>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</si>
  <si>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</si>
  <si>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</si>
  <si>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</si>
  <si>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</si>
  <si>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</si>
  <si>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</si>
  <si>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</si>
  <si>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</si>
  <si>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</si>
  <si>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</si>
  <si>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</si>
  <si>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</si>
  <si>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</si>
  <si>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</si>
  <si>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</si>
  <si>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</si>
  <si>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</si>
  <si>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</si>
  <si>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</si>
  <si>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</si>
  <si>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</si>
  <si>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</si>
  <si>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</si>
  <si>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</si>
  <si>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</si>
  <si>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</si>
  <si>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</si>
  <si>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</si>
  <si>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</si>
  <si>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</si>
  <si>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</si>
  <si>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</si>
  <si>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</si>
  <si>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</si>
  <si>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</si>
  <si>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</si>
  <si>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</si>
  <si>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</si>
  <si>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</si>
  <si>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</si>
  <si>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</si>
  <si>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</si>
  <si>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</si>
  <si>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</si>
  <si>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</si>
  <si>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</si>
  <si>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</si>
  <si>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</si>
  <si>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</si>
  <si>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</si>
  <si>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</si>
  <si>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</si>
  <si>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</si>
  <si>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</si>
  <si>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</si>
  <si>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</si>
  <si>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</si>
  <si>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</si>
  <si>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</si>
  <si>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</si>
  <si>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</si>
  <si>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</si>
  <si>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</si>
  <si>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</si>
  <si>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</si>
  <si>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</si>
  <si>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</si>
  <si>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</si>
  <si>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</si>
  <si>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</si>
  <si>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</si>
  <si>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</si>
  <si>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</si>
  <si>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</si>
  <si>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</si>
  <si>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</si>
  <si>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</si>
  <si>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</si>
  <si>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</si>
  <si>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</si>
  <si>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</si>
  <si>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</si>
  <si>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</si>
  <si>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</si>
  <si>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</si>
  <si>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</si>
  <si>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</si>
  <si>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</si>
  <si>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</si>
  <si>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</si>
  <si>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</si>
  <si>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</si>
  <si>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</si>
  <si>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</si>
  <si>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</si>
  <si>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</si>
  <si>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</si>
  <si>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</si>
  <si>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</si>
  <si>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</si>
  <si>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</si>
  <si>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</si>
  <si>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</si>
  <si>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</si>
  <si>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</si>
  <si>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</si>
  <si>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</si>
  <si>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</si>
  <si>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</si>
  <si>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</si>
  <si>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</si>
  <si>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</si>
  <si>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</si>
  <si>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</si>
  <si>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</si>
  <si>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</si>
  <si>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</si>
  <si>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</si>
  <si>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</si>
  <si>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</si>
  <si>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</si>
  <si>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</si>
  <si>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</si>
  <si>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</si>
  <si>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</si>
  <si>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</si>
  <si>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</si>
  <si>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</si>
  <si>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</si>
  <si>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</si>
  <si>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</si>
  <si>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</si>
  <si>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</si>
  <si>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</si>
  <si>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</si>
  <si>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</si>
  <si>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</si>
  <si>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</si>
  <si>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</si>
  <si>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</si>
  <si>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</si>
  <si>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</si>
  <si>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</si>
  <si>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</si>
  <si>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</si>
  <si>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</si>
  <si>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</si>
  <si>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</si>
  <si>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</si>
  <si>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</si>
  <si>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</si>
  <si>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</si>
  <si>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</si>
  <si>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</si>
  <si>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</si>
  <si>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</si>
  <si>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</si>
  <si>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</si>
  <si>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</si>
  <si>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</si>
  <si>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</si>
  <si>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</si>
  <si>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</si>
  <si>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</si>
  <si>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</si>
  <si>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</si>
  <si>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</si>
  <si>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</si>
  <si>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</si>
  <si>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</si>
  <si>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</si>
  <si>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</si>
  <si>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</si>
  <si>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</si>
  <si>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</si>
  <si>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</si>
  <si>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</si>
  <si>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</si>
  <si>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</si>
  <si>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</si>
  <si>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</si>
  <si>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</si>
  <si>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</si>
  <si>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</si>
  <si>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</si>
  <si>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</si>
  <si>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</si>
  <si>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</si>
  <si>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</si>
  <si>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</si>
  <si>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</si>
  <si>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</si>
  <si>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</si>
  <si>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</si>
  <si>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</si>
  <si>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</si>
  <si>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</si>
  <si>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</si>
  <si>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</si>
  <si>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</si>
  <si>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</si>
  <si>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</si>
  <si>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</si>
  <si>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</si>
  <si>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</si>
  <si>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</si>
  <si>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</si>
  <si>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</si>
  <si>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</si>
  <si>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</si>
  <si>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</si>
  <si>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</si>
  <si>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</si>
  <si>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</si>
  <si>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</si>
  <si>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</si>
  <si>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</si>
  <si>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</si>
  <si>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</si>
  <si>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</si>
  <si>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</si>
  <si>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</si>
  <si>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</si>
  <si>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</si>
  <si>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</si>
  <si>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</si>
  <si>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</si>
  <si>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</si>
  <si>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</si>
  <si>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</si>
  <si>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</si>
  <si>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</si>
  <si>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</si>
  <si>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</si>
  <si>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</si>
  <si>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</si>
  <si>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</si>
  <si>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</si>
  <si>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</si>
  <si>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</si>
  <si>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</si>
  <si>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</si>
  <si>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</si>
  <si>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</si>
  <si>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</si>
  <si>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</si>
  <si>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</si>
  <si>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</si>
  <si>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</si>
  <si>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</si>
  <si>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</si>
  <si>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</si>
  <si>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</si>
  <si>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</si>
  <si>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</si>
  <si>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</si>
  <si>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</si>
  <si>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</si>
  <si>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</si>
  <si>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</si>
  <si>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</si>
  <si>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</si>
  <si>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</si>
  <si>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</si>
  <si>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</si>
  <si>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</si>
  <si>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</si>
  <si>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</si>
  <si>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</si>
  <si>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</si>
  <si>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</si>
  <si>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</si>
  <si>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</si>
  <si>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</si>
  <si>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</si>
  <si>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</si>
  <si>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</si>
  <si>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</si>
  <si>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</si>
  <si>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</si>
  <si>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</si>
  <si>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</si>
  <si>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</si>
  <si>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</si>
  <si>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</si>
  <si>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</si>
  <si>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</si>
  <si>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</si>
  <si>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</si>
  <si>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</si>
  <si>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</si>
  <si>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</si>
  <si>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</si>
  <si>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</si>
  <si>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</si>
  <si>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</si>
  <si>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</si>
  <si>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</si>
  <si>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</si>
  <si>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</si>
  <si>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</si>
  <si>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</si>
  <si>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</si>
  <si>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</si>
  <si>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</si>
  <si>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</si>
  <si>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</si>
  <si>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</si>
  <si>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</si>
  <si>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</si>
  <si>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</si>
  <si>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</si>
  <si>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</si>
  <si>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</si>
  <si>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</si>
  <si>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</si>
  <si>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</si>
  <si>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</si>
  <si>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</si>
  <si>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</si>
  <si>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</si>
  <si>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</si>
  <si>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</si>
  <si>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</si>
  <si>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</si>
  <si>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</si>
  <si>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</si>
  <si>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</si>
  <si>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</si>
  <si>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</si>
  <si>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</si>
  <si>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</si>
  <si>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</si>
  <si>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</si>
  <si>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</si>
  <si>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</si>
  <si>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</si>
  <si>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</si>
  <si>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</si>
  <si>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</si>
  <si>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</si>
  <si>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</si>
  <si>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</si>
  <si>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</si>
  <si>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</si>
  <si>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</si>
  <si>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</si>
  <si>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</si>
  <si>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</si>
  <si>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</si>
  <si>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</si>
  <si>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</si>
  <si>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</si>
  <si>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</si>
  <si>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</si>
  <si>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</si>
  <si>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</si>
  <si>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</si>
  <si>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</si>
  <si>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</si>
  <si>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</si>
  <si>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</si>
  <si>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</si>
  <si>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</si>
  <si>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</si>
  <si>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</si>
  <si>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</si>
  <si>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</si>
  <si>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</si>
  <si>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</si>
  <si>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</si>
  <si>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</si>
  <si>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</si>
  <si>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</si>
  <si>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</si>
  <si>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</si>
  <si>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</si>
  <si>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</si>
  <si>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</si>
  <si>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</si>
  <si>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</si>
  <si>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</si>
  <si>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</si>
  <si>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</si>
  <si>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</si>
  <si>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</si>
  <si>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</si>
  <si>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</si>
  <si>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</si>
  <si>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</si>
  <si>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</si>
  <si>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</si>
  <si>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</si>
  <si>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</si>
  <si>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</si>
  <si>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</si>
  <si>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</si>
  <si>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</si>
  <si>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</si>
  <si>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</si>
  <si>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</si>
  <si>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</si>
  <si>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</si>
  <si>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</si>
  <si>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</si>
  <si>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</si>
  <si>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</si>
  <si>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</si>
  <si>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</si>
  <si>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</si>
  <si>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</si>
  <si>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</si>
  <si>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</si>
  <si>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</si>
  <si>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</si>
  <si>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</si>
  <si>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</si>
  <si>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</si>
  <si>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</si>
  <si>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</si>
  <si>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</si>
  <si>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</si>
  <si>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</si>
  <si>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</si>
  <si>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</si>
  <si>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</si>
  <si>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</si>
  <si>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</si>
  <si>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</si>
  <si>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</si>
  <si>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</si>
  <si>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</si>
  <si>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</si>
  <si>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</si>
  <si>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</si>
  <si>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</si>
  <si>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</si>
  <si>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</si>
  <si>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</si>
  <si>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</si>
  <si>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</si>
  <si>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</si>
  <si>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</si>
  <si>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</si>
  <si>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</si>
  <si>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</si>
  <si>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</si>
  <si>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</si>
  <si>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</si>
  <si>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</si>
  <si>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</si>
  <si>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</si>
  <si>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</si>
  <si>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</si>
  <si>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</si>
  <si>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</si>
  <si>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</si>
  <si>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</si>
  <si>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</si>
  <si>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</si>
  <si>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</si>
  <si>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</si>
  <si>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</si>
  <si>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</si>
  <si>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</si>
  <si>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</si>
  <si>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</si>
  <si>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</si>
  <si>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</si>
  <si>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</si>
  <si>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</si>
  <si>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</si>
  <si>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</si>
  <si>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</si>
  <si>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</si>
  <si>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</si>
  <si>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</si>
  <si>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</si>
  <si>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</si>
  <si>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</si>
  <si>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</si>
  <si>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</si>
  <si>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</si>
  <si>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</si>
  <si>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</si>
  <si>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</si>
  <si>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</si>
  <si>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</si>
  <si>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</si>
  <si>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</si>
  <si>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</si>
  <si>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</si>
  <si>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</si>
  <si>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</si>
  <si>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</si>
  <si>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</si>
  <si>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</si>
  <si>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</si>
  <si>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</si>
  <si>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</si>
  <si>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</si>
  <si>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</si>
  <si>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</si>
  <si>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</si>
  <si>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</si>
  <si>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</si>
  <si>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</si>
  <si>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</si>
  <si>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</si>
  <si>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</si>
  <si>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</si>
  <si>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</si>
  <si>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</si>
  <si>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</si>
  <si>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</si>
  <si>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</si>
  <si>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</si>
  <si>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</si>
  <si>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</si>
  <si>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</si>
  <si>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</si>
  <si>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</si>
  <si>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</si>
  <si>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</si>
  <si>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</si>
  <si>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</si>
  <si>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</si>
  <si>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</si>
  <si>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</si>
  <si>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</si>
  <si>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</si>
  <si>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</si>
  <si>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</si>
  <si>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</si>
  <si>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</si>
  <si>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</si>
  <si>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</si>
  <si>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</si>
  <si>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</si>
  <si>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</si>
  <si>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</si>
  <si>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</si>
  <si>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</si>
  <si>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</si>
  <si>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</si>
  <si>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</si>
  <si>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</si>
  <si>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</si>
  <si>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</si>
  <si>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</si>
  <si>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</si>
  <si>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</si>
  <si>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</si>
  <si>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</si>
  <si>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</si>
  <si>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</si>
  <si>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</si>
  <si>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</si>
  <si>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</si>
  <si>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</si>
  <si>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</si>
  <si>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</si>
  <si>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</si>
  <si>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</si>
  <si>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</si>
  <si>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</si>
  <si>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</si>
  <si>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</si>
  <si>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</si>
  <si>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</si>
  <si>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</si>
  <si>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</si>
  <si>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</si>
  <si>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</si>
  <si>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</si>
  <si>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</si>
  <si>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</si>
  <si>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</si>
  <si>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</si>
  <si>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</si>
  <si>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</si>
  <si>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</si>
  <si>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</si>
  <si>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</si>
  <si>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</si>
  <si>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</si>
  <si>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</si>
  <si>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</si>
  <si>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</si>
  <si>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</si>
  <si>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</si>
  <si>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</si>
  <si>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</si>
  <si>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</si>
  <si>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</si>
  <si>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</si>
  <si>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</si>
  <si>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</si>
  <si>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</si>
  <si>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</si>
  <si>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</si>
  <si>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</si>
  <si>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</si>
  <si>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</si>
  <si>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</si>
  <si>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</si>
  <si>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</si>
  <si>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</si>
  <si>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</si>
  <si>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</si>
  <si>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</si>
  <si>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</si>
  <si>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</si>
  <si>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</si>
  <si>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</si>
  <si>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</si>
  <si>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</si>
  <si>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</si>
  <si>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</si>
  <si>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</si>
  <si>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</si>
  <si>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</si>
  <si>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</si>
  <si>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</si>
  <si>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</si>
  <si>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</si>
  <si>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</si>
  <si>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</si>
  <si>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</si>
  <si>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</si>
  <si>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</si>
  <si>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</si>
  <si>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</si>
  <si>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</si>
  <si>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</si>
  <si>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</si>
  <si>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</si>
  <si>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</si>
  <si>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</si>
  <si>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</si>
  <si>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</si>
  <si>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</si>
  <si>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</si>
  <si>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</si>
  <si>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</si>
  <si>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</si>
  <si>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</si>
  <si>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</si>
  <si>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</si>
  <si>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</si>
  <si>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</si>
  <si>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</si>
  <si>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</si>
  <si>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</si>
  <si>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</si>
  <si>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</si>
  <si>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</si>
  <si>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</si>
  <si>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</si>
  <si>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</si>
  <si>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</si>
  <si>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</si>
  <si>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</si>
  <si>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</si>
  <si>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</si>
  <si>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</si>
  <si>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</si>
  <si>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</si>
  <si>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</si>
  <si>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</si>
  <si>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</si>
  <si>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</si>
  <si>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</si>
  <si>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</si>
  <si>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</si>
  <si>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</si>
  <si>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</si>
  <si>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</si>
  <si>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</si>
  <si>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</si>
  <si>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</si>
  <si>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</si>
  <si>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</si>
  <si>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</si>
  <si>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</si>
  <si>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</si>
  <si>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</si>
  <si>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</si>
  <si>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</si>
  <si>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</si>
  <si>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</si>
  <si>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</si>
  <si>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</si>
  <si>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</si>
  <si>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</si>
  <si>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</si>
  <si>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</si>
  <si>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</si>
  <si>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</si>
  <si>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</si>
  <si>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</si>
  <si>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</si>
  <si>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</si>
  <si>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</si>
  <si>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</si>
  <si>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</si>
  <si>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</si>
  <si>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</si>
  <si>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</si>
  <si>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</si>
  <si>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</si>
  <si>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</si>
  <si>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</si>
  <si>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</si>
  <si>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</si>
  <si>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</si>
  <si>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</si>
  <si>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</si>
  <si>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</si>
  <si>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</si>
  <si>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</si>
  <si>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</si>
  <si>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</si>
  <si>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</si>
  <si>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</si>
  <si>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</si>
  <si>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</si>
  <si>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</si>
  <si>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</si>
  <si>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</si>
  <si>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</si>
  <si>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</si>
  <si>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</si>
  <si>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</si>
  <si>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</si>
  <si>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</si>
  <si>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</si>
  <si>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</si>
  <si>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</si>
  <si>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</si>
  <si>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</si>
  <si>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</si>
  <si>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</si>
  <si>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</si>
  <si>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</si>
  <si>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</si>
  <si>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</si>
  <si>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</si>
  <si>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</si>
  <si>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</si>
  <si>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</si>
  <si>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</si>
  <si>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</si>
  <si>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</si>
  <si>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</si>
  <si>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</si>
  <si>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</si>
  <si>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</si>
  <si>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</si>
  <si>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</si>
  <si>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</si>
  <si>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</si>
  <si>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</si>
  <si>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</si>
  <si>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</si>
  <si>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</si>
  <si>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</si>
  <si>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</si>
  <si>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</si>
  <si>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</si>
  <si>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</si>
  <si>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</si>
  <si>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</si>
  <si>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</si>
  <si>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</si>
  <si>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</si>
  <si>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</si>
  <si>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</si>
  <si>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</si>
  <si>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</si>
  <si>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</si>
  <si>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</si>
  <si>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</si>
  <si>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</si>
  <si>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</si>
  <si>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</si>
  <si>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</si>
  <si>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</si>
  <si>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</si>
  <si>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</si>
  <si>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</si>
  <si>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</si>
  <si>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</si>
  <si>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</si>
  <si>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</si>
  <si>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</si>
  <si>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</si>
  <si>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</si>
  <si>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</si>
  <si>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</si>
  <si>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</si>
  <si>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</si>
  <si>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</si>
  <si>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</si>
  <si>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</si>
  <si>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</si>
  <si>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</si>
  <si>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</si>
  <si>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</si>
  <si>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</si>
  <si>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</si>
  <si>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</si>
  <si>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</si>
  <si>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</si>
  <si>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</si>
  <si>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</si>
  <si>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</si>
  <si>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</si>
  <si>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</si>
  <si>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</si>
  <si>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</si>
  <si>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</si>
  <si>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</si>
  <si>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</si>
  <si>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</si>
  <si>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</si>
  <si>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</si>
  <si>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</si>
  <si>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</si>
  <si>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</si>
  <si>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</si>
  <si>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</si>
  <si>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</si>
  <si>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</si>
  <si>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</si>
  <si>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</si>
  <si>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</si>
  <si>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</si>
  <si>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</si>
  <si>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</si>
  <si>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</si>
  <si>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</si>
  <si>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</si>
  <si>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</si>
  <si>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</si>
  <si>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</si>
  <si>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</si>
  <si>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</si>
  <si>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</si>
  <si>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</si>
  <si>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</si>
  <si>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</si>
  <si>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</si>
  <si>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</si>
  <si>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</si>
  <si>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</si>
  <si>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</si>
  <si>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</si>
  <si>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</si>
  <si>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</si>
  <si>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</si>
  <si>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</si>
  <si>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</si>
  <si>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</si>
  <si>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</si>
  <si>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</si>
  <si>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</si>
  <si>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</si>
  <si>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</si>
  <si>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</si>
  <si>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</si>
  <si>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</si>
  <si>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</si>
  <si>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</si>
  <si>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</si>
  <si>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</si>
  <si>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</si>
  <si>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</si>
  <si>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</si>
  <si>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</si>
  <si>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</si>
  <si>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</si>
  <si>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</si>
  <si>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</si>
  <si>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</si>
  <si>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</si>
  <si>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</si>
  <si>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</si>
  <si>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</si>
  <si>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</si>
  <si>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</si>
  <si>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</si>
  <si>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</si>
  <si>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</si>
  <si>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</si>
  <si>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</si>
  <si>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</si>
  <si>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</si>
  <si>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</si>
  <si>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</si>
  <si>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</si>
  <si>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</si>
  <si>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</si>
  <si>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</si>
  <si>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</si>
  <si>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</si>
  <si>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</si>
  <si>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</si>
  <si>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</si>
  <si>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</si>
  <si>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</si>
  <si>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</si>
  <si>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</si>
  <si>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</si>
  <si>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</si>
  <si>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</si>
  <si>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</si>
  <si>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</si>
  <si>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</si>
  <si>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</si>
  <si>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</si>
  <si>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</si>
  <si>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</si>
  <si>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</si>
  <si>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</si>
  <si>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</si>
  <si>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</si>
  <si>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</si>
  <si>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</si>
  <si>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</si>
  <si>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</si>
  <si>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</si>
  <si>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</si>
  <si>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</si>
  <si>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</si>
  <si>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</si>
  <si>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</si>
  <si>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</si>
  <si>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</si>
  <si>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</si>
  <si>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</si>
  <si>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</si>
  <si>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</si>
  <si>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</si>
  <si>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</si>
  <si>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</si>
  <si>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</si>
  <si>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</si>
  <si>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</si>
  <si>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</si>
  <si>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</si>
  <si>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</si>
  <si>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</si>
  <si>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</si>
  <si>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</si>
  <si>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</si>
  <si>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</si>
  <si>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</si>
  <si>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</si>
  <si>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</si>
  <si>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</si>
  <si>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</si>
  <si>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</si>
  <si>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</si>
  <si>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</si>
  <si>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</si>
  <si>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</si>
  <si>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</si>
  <si>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</si>
  <si>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</si>
  <si>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</si>
  <si>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</si>
  <si>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</si>
  <si>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</si>
  <si>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</si>
  <si>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</si>
  <si>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</si>
  <si>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</si>
  <si>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</si>
  <si>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</si>
  <si>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</si>
  <si>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</si>
  <si>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</si>
  <si>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</si>
  <si>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</si>
  <si>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</si>
  <si>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</si>
  <si>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</si>
  <si>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</si>
  <si>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</si>
  <si>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</si>
  <si>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</si>
  <si>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</si>
  <si>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</si>
  <si>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</si>
  <si>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</si>
  <si>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</si>
  <si>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</si>
  <si>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</si>
  <si>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</si>
  <si>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</si>
  <si>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</si>
  <si>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</si>
  <si>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</si>
  <si>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</si>
  <si>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</si>
  <si>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</si>
  <si>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</si>
  <si>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</si>
  <si>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</si>
  <si>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</si>
  <si>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</si>
  <si>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</si>
  <si>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</si>
  <si>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</si>
  <si>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</si>
  <si>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</si>
  <si>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</si>
  <si>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</si>
  <si>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</si>
  <si>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</si>
  <si>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</si>
  <si>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</si>
  <si>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</si>
  <si>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</si>
  <si>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</si>
  <si>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</si>
  <si>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</si>
  <si>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</si>
  <si>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</si>
  <si>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</si>
  <si>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</si>
  <si>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</si>
  <si>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</si>
  <si>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</si>
  <si>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</si>
  <si>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</si>
  <si>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</si>
  <si>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</si>
  <si>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</si>
  <si>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</si>
  <si>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</si>
  <si>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</si>
  <si>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</si>
  <si>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</si>
  <si>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</si>
  <si>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</si>
  <si>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</si>
  <si>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</si>
  <si>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</si>
  <si>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</si>
  <si>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</si>
  <si>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</si>
  <si>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</si>
  <si>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</si>
  <si>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</si>
  <si>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</si>
  <si>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</si>
  <si>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</si>
  <si>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</si>
  <si>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</si>
  <si>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</si>
  <si>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</si>
  <si>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</si>
  <si>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</si>
  <si>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</si>
  <si>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</si>
  <si>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</si>
  <si>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</si>
  <si>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</si>
  <si>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</si>
  <si>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</si>
  <si>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</si>
  <si>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</si>
  <si>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</si>
  <si>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</si>
  <si>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</si>
  <si>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</si>
  <si>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</si>
  <si>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</si>
  <si>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</si>
  <si>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</si>
  <si>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</si>
  <si>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</si>
  <si>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</si>
  <si>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</si>
  <si>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</si>
  <si>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</si>
  <si>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</si>
  <si>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</si>
  <si>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</si>
  <si>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</si>
  <si>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</si>
  <si>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</si>
  <si>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</si>
  <si>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</si>
  <si>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</si>
  <si>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</si>
  <si>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</si>
  <si>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</si>
  <si>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</si>
  <si>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</si>
  <si>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</si>
  <si>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</si>
  <si>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</si>
  <si>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</si>
  <si>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</si>
  <si>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</si>
  <si>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</si>
  <si>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</si>
  <si>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</si>
  <si>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</si>
  <si>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</si>
  <si>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</si>
  <si>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</si>
  <si>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</si>
  <si>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</si>
  <si>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</si>
  <si>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</si>
  <si>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</si>
  <si>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</si>
  <si>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</si>
  <si>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</si>
  <si>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</si>
  <si>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</si>
  <si>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</si>
  <si>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</si>
  <si>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</si>
  <si>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</si>
  <si>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</si>
  <si>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</si>
  <si>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</si>
  <si>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</si>
  <si>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</si>
  <si>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</si>
  <si>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</si>
  <si>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</si>
  <si>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</si>
  <si>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</si>
  <si>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</si>
  <si>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</si>
  <si>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</si>
  <si>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</si>
  <si>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</si>
  <si>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</si>
  <si>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</si>
  <si>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</si>
  <si>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</si>
  <si>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</si>
  <si>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</si>
  <si>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</si>
  <si>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</si>
  <si>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</si>
  <si>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</si>
  <si>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</si>
  <si>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</si>
  <si>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</si>
  <si>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</si>
  <si>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</si>
  <si>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</si>
  <si>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</si>
  <si>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</si>
  <si>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</si>
  <si>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</si>
  <si>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</si>
  <si>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</si>
  <si>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</si>
  <si>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</si>
  <si>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</si>
  <si>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</si>
  <si>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</si>
  <si>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</si>
  <si>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</si>
  <si>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</si>
  <si>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</si>
  <si>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</si>
  <si>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</si>
  <si>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</si>
  <si>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</si>
  <si>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</si>
  <si>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</si>
  <si>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</si>
  <si>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</si>
  <si>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</si>
  <si>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</si>
  <si>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</si>
  <si>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</si>
  <si>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</si>
  <si>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</si>
  <si>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</si>
  <si>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</si>
  <si>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</si>
  <si>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</si>
  <si>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</si>
  <si>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</si>
  <si>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</si>
  <si>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</si>
  <si>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</si>
  <si>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</si>
  <si>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</si>
  <si>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</si>
  <si>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</si>
  <si>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</si>
  <si>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</si>
  <si>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</si>
  <si>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</si>
  <si>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</si>
  <si>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</si>
  <si>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</si>
  <si>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</si>
  <si>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</si>
  <si>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</si>
  <si>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</si>
  <si>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</si>
  <si>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</si>
  <si>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</si>
  <si>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</si>
  <si>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</si>
  <si>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</si>
  <si>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</si>
  <si>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</si>
  <si>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</si>
  <si>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</si>
  <si>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</si>
  <si>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</si>
  <si>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</si>
  <si>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</si>
  <si>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</si>
  <si>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</si>
  <si>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</si>
  <si>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</si>
  <si>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</si>
  <si>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</si>
  <si>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</si>
  <si>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</si>
  <si>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</si>
  <si>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</si>
  <si>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</si>
  <si>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</si>
  <si>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</si>
  <si>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</si>
  <si>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</si>
  <si>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</si>
  <si>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</si>
  <si>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</si>
  <si>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</si>
  <si>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</si>
  <si>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</si>
  <si>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</si>
  <si>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</si>
  <si>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</si>
  <si>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</si>
  <si>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</si>
  <si>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</si>
  <si>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</si>
  <si>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</si>
  <si>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</si>
  <si>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</si>
  <si>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</si>
  <si>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</si>
  <si>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</si>
  <si>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</si>
  <si>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</si>
  <si>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</si>
  <si>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</si>
  <si>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</si>
  <si>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</si>
  <si>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</si>
  <si>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</si>
  <si>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</si>
  <si>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</si>
  <si>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</si>
  <si>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</si>
  <si>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</si>
  <si>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</si>
  <si>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</si>
  <si>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</si>
  <si>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</si>
  <si>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</si>
  <si>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</si>
  <si>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</si>
  <si>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</si>
  <si>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</si>
  <si>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</si>
  <si>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</si>
  <si>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</si>
  <si>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</si>
  <si>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</si>
  <si>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</si>
  <si>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</si>
  <si>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</si>
  <si>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</si>
  <si>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</si>
  <si>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</si>
  <si>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</si>
  <si>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</si>
  <si>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</si>
  <si>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</si>
  <si>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</si>
  <si>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</si>
  <si>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</si>
  <si>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</si>
  <si>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</si>
  <si>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</si>
  <si>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</si>
  <si>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</si>
  <si>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</si>
  <si>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</si>
  <si>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</si>
  <si>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</si>
  <si>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</si>
  <si>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</si>
  <si>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</si>
  <si>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</si>
  <si>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</si>
  <si>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</si>
  <si>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</si>
  <si>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</si>
  <si>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</si>
  <si>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</si>
  <si>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</si>
  <si>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</si>
  <si>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</si>
  <si>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</si>
  <si>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</si>
  <si>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</si>
  <si>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</si>
  <si>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</si>
  <si>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</si>
  <si>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</si>
  <si>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</si>
  <si>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</si>
  <si>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</si>
  <si>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</si>
  <si>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</si>
  <si>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</si>
  <si>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</si>
  <si>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</si>
  <si>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</si>
  <si>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</si>
  <si>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</si>
  <si>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</si>
  <si>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</si>
  <si>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</si>
  <si>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</si>
  <si>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</si>
  <si>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</si>
  <si>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</si>
  <si>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</si>
  <si>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</si>
  <si>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</si>
  <si>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</si>
  <si>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</si>
  <si>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</si>
  <si>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</si>
  <si>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</si>
  <si>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</si>
  <si>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</si>
  <si>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</si>
  <si>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</si>
  <si>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</si>
  <si>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</si>
  <si>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</si>
  <si>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</si>
  <si>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</si>
  <si>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</si>
  <si>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</si>
  <si>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</si>
  <si>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</si>
  <si>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</si>
  <si>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</si>
  <si>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</si>
  <si>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</si>
  <si>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</si>
  <si>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</si>
  <si>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</si>
  <si>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</si>
  <si>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</si>
  <si>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</si>
  <si>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</si>
  <si>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</si>
  <si>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</si>
  <si>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</si>
  <si>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</si>
  <si>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</si>
  <si>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</si>
  <si>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</si>
  <si>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</si>
  <si>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</si>
  <si>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</si>
  <si>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</si>
  <si>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</si>
  <si>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</si>
  <si>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</si>
  <si>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</si>
  <si>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</si>
  <si>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</si>
  <si>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</si>
  <si>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</si>
  <si>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</si>
  <si>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</si>
  <si>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</si>
  <si>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</si>
  <si>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</si>
  <si>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</si>
  <si>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</si>
  <si>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</si>
  <si>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</si>
  <si>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</si>
  <si>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</si>
  <si>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</si>
  <si>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</si>
  <si>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</si>
  <si>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</si>
  <si>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</si>
  <si>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</si>
  <si>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</si>
  <si>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</si>
  <si>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</si>
  <si>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</si>
  <si>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</si>
  <si>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</si>
  <si>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</si>
  <si>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</si>
  <si>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</si>
  <si>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</si>
  <si>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</si>
  <si>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</si>
  <si>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</si>
  <si>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</si>
  <si>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</si>
  <si>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</si>
  <si>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</si>
  <si>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</si>
  <si>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</si>
  <si>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</si>
  <si>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</si>
  <si>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</si>
  <si>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</si>
  <si>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</si>
  <si>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</si>
  <si>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</si>
  <si>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</si>
  <si>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</si>
  <si>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</si>
  <si>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</si>
  <si>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</si>
  <si>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</si>
  <si>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</si>
  <si>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</si>
  <si>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</si>
  <si>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</si>
  <si>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</si>
  <si>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</si>
  <si>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</si>
  <si>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</si>
  <si>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</si>
  <si>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</si>
  <si>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</si>
  <si>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</si>
  <si>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</si>
  <si>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</si>
  <si>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</si>
  <si>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</si>
  <si>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</si>
  <si>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</si>
  <si>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</si>
  <si>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</si>
  <si>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</si>
  <si>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</si>
  <si>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</si>
  <si>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</si>
  <si>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</si>
  <si>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</si>
  <si>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</si>
  <si>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</si>
  <si>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</si>
  <si>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</si>
  <si>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</si>
  <si>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</si>
  <si>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</si>
  <si>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</si>
  <si>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</si>
  <si>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</si>
  <si>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</si>
  <si>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</si>
  <si>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</si>
  <si>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</si>
  <si>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</si>
  <si>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</si>
  <si>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</si>
  <si>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</si>
  <si>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</si>
  <si>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</si>
  <si>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</si>
  <si>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</si>
  <si>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</si>
  <si>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</si>
  <si>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</si>
  <si>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</si>
  <si>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</si>
  <si>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</si>
  <si>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</si>
  <si>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</si>
  <si>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</si>
  <si>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</si>
  <si>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</si>
  <si>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</si>
  <si>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</si>
  <si>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</si>
  <si>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</si>
  <si>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</si>
  <si>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</si>
  <si>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</si>
  <si>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</si>
  <si>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</si>
  <si>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</si>
  <si>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</si>
  <si>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</si>
  <si>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</si>
  <si>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</si>
  <si>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</si>
  <si>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</si>
  <si>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</si>
  <si>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</si>
  <si>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</si>
  <si>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</si>
  <si>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</si>
  <si>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</si>
  <si>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</si>
  <si>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</si>
  <si>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</si>
  <si>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</si>
  <si>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</si>
  <si>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</si>
  <si>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</si>
  <si>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</si>
  <si>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</si>
  <si>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</si>
  <si>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</si>
  <si>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</si>
  <si>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</si>
  <si>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</si>
  <si>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</si>
  <si>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</si>
  <si>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</si>
  <si>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</si>
  <si>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</si>
  <si>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</si>
  <si>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</si>
  <si>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</si>
  <si>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</si>
  <si>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</si>
  <si>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</si>
  <si>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</si>
  <si>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</si>
  <si>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</si>
  <si>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</si>
  <si>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</si>
  <si>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</si>
  <si>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</si>
  <si>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</si>
  <si>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</si>
  <si>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</si>
  <si>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</si>
  <si>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</si>
  <si>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</si>
  <si>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</si>
  <si>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</si>
  <si>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</si>
  <si>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</si>
  <si>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</si>
  <si>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</si>
  <si>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</si>
  <si>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</si>
  <si>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</si>
  <si>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</si>
  <si>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</si>
  <si>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</si>
  <si>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</si>
  <si>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</si>
  <si>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</si>
  <si>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</si>
  <si>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</si>
  <si>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</si>
  <si>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</si>
  <si>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</si>
  <si>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</si>
  <si>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</si>
  <si>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</si>
  <si>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</si>
  <si>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</si>
  <si>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</si>
  <si>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</si>
  <si>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</si>
  <si>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</si>
  <si>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</si>
  <si>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</si>
  <si>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</si>
  <si>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</si>
  <si>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</si>
  <si>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</si>
  <si>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</si>
  <si>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</si>
  <si>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</si>
  <si>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</si>
  <si>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</si>
  <si>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</si>
  <si>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</si>
  <si>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</si>
  <si>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</si>
  <si>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</si>
  <si>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</si>
  <si>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</si>
  <si>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</si>
  <si>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</si>
  <si>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</si>
  <si>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</si>
  <si>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</si>
  <si>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</si>
  <si>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</si>
  <si>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</si>
  <si>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</si>
  <si>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</si>
  <si>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</si>
  <si>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</si>
  <si>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</si>
  <si>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</si>
  <si>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</si>
  <si>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</si>
  <si>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</si>
  <si>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</si>
  <si>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</si>
  <si>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</si>
  <si>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</si>
  <si>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</si>
  <si>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</si>
  <si>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</si>
  <si>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</si>
  <si>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</si>
  <si>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</si>
  <si>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</si>
  <si>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</si>
  <si>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</si>
  <si>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</si>
  <si>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</si>
  <si>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</si>
  <si>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</si>
  <si>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</si>
  <si>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</si>
  <si>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</si>
  <si>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</si>
  <si>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</si>
  <si>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</si>
  <si>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</si>
  <si>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</si>
  <si>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</si>
  <si>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</si>
  <si>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</si>
  <si>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</si>
  <si>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</si>
  <si>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</si>
  <si>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</si>
  <si>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</si>
  <si>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</si>
  <si>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</si>
  <si>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</si>
  <si>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</si>
  <si>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</si>
  <si>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</si>
  <si>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</si>
  <si>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</si>
  <si>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</si>
  <si>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</si>
  <si>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</si>
  <si>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</si>
  <si>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</si>
  <si>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</si>
  <si>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</si>
  <si>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</si>
  <si>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</si>
  <si>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</si>
  <si>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</si>
  <si>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</si>
  <si>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</si>
  <si>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</si>
  <si>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</si>
  <si>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</si>
  <si>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</si>
  <si>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</si>
  <si>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</si>
  <si>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</si>
  <si>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</si>
  <si>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</si>
  <si>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</si>
  <si>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</si>
  <si>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</si>
  <si>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</si>
  <si>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</si>
  <si>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</si>
  <si>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</si>
  <si>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</si>
  <si>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</si>
  <si>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</si>
  <si>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</si>
  <si>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</si>
  <si>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</si>
  <si>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</si>
  <si>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</si>
  <si>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</si>
  <si>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</si>
  <si>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</si>
  <si>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</si>
  <si>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</si>
  <si>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</si>
  <si>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</si>
  <si>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</si>
  <si>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</si>
  <si>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</si>
  <si>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</si>
  <si>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</si>
  <si>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</si>
  <si>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</si>
  <si>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</si>
  <si>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</si>
  <si>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</si>
  <si>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</si>
  <si>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</si>
  <si>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</si>
  <si>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</si>
  <si>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</si>
  <si>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</si>
  <si>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</si>
  <si>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</si>
  <si>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</si>
  <si>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</si>
  <si>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</si>
  <si>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</si>
  <si>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</si>
  <si>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</si>
  <si>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</si>
  <si>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</si>
  <si>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</si>
  <si>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</si>
  <si>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</si>
  <si>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</si>
  <si>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</si>
  <si>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</si>
  <si>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</si>
  <si>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</si>
  <si>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</si>
  <si>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</si>
  <si>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</si>
  <si>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</si>
  <si>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</si>
  <si>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</si>
  <si>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</si>
  <si>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</si>
  <si>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</si>
  <si>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</si>
  <si>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</si>
  <si>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</si>
  <si>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</si>
  <si>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</si>
  <si>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</si>
  <si>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</si>
  <si>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</si>
  <si>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</si>
  <si>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</si>
  <si>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</si>
  <si>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</si>
  <si>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</si>
  <si>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</si>
  <si>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</si>
  <si>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</si>
  <si>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</si>
  <si>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</si>
  <si>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</si>
  <si>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</si>
  <si>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</si>
  <si>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</si>
  <si>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</si>
  <si>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</si>
  <si>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</si>
  <si>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</si>
  <si>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</si>
  <si>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</si>
  <si>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</si>
  <si>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</si>
  <si>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</si>
  <si>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</si>
  <si>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</si>
  <si>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</si>
  <si>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</si>
  <si>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</si>
  <si>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</si>
  <si>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</si>
  <si>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</si>
  <si>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</si>
  <si>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</si>
  <si>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</si>
  <si>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</si>
  <si>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</si>
  <si>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</si>
  <si>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</si>
  <si>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</si>
  <si>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</si>
  <si>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</si>
  <si>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</si>
  <si>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</si>
  <si>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</si>
  <si>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</si>
  <si>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</si>
  <si>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</si>
  <si>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</si>
  <si>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</si>
  <si>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</si>
  <si>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</si>
  <si>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</si>
  <si>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</si>
  <si>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</si>
  <si>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</si>
  <si>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</si>
  <si>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</si>
  <si>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</si>
  <si>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</si>
  <si>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</si>
  <si>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</si>
  <si>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</si>
  <si>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</si>
  <si>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</si>
  <si>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</si>
  <si>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</si>
  <si>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</si>
  <si>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</si>
  <si>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</si>
  <si>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</si>
  <si>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</si>
  <si>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</si>
  <si>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</si>
  <si>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</si>
  <si>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</si>
  <si>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</si>
  <si>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</si>
  <si>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</si>
  <si>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</si>
  <si>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</si>
  <si>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</si>
  <si>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</si>
  <si>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</si>
  <si>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</si>
  <si>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</si>
  <si>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</si>
  <si>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</si>
  <si>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</si>
  <si>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</si>
  <si>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</si>
  <si>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</si>
  <si>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</si>
  <si>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</si>
  <si>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</si>
  <si>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</si>
  <si>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</si>
  <si>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</si>
  <si>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</si>
  <si>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</si>
  <si>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</si>
  <si>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</si>
  <si>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</si>
  <si>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</si>
  <si>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</si>
  <si>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</si>
  <si>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</si>
  <si>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</si>
  <si>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</si>
  <si>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</si>
  <si>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</si>
  <si>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</si>
  <si>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</si>
  <si>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</si>
  <si>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</si>
  <si>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</si>
  <si>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</si>
  <si>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</si>
  <si>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</si>
  <si>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</si>
  <si>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</si>
  <si>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</si>
  <si>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</si>
  <si>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</si>
  <si>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</si>
  <si>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</si>
  <si>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</si>
  <si>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</si>
  <si>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</si>
  <si>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</si>
  <si>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</si>
  <si>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</si>
  <si>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</si>
  <si>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</si>
  <si>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</si>
  <si>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</si>
  <si>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</si>
  <si>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</si>
  <si>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</si>
  <si>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</si>
  <si>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</si>
  <si>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</si>
  <si>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</si>
  <si>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</si>
  <si>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</si>
  <si>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</si>
  <si>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</si>
  <si>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</si>
  <si>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</si>
  <si>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</si>
  <si>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</si>
  <si>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</si>
  <si>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</si>
  <si>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</si>
  <si>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</si>
  <si>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</si>
  <si>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</si>
  <si>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</si>
  <si>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</si>
  <si>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</si>
  <si>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</si>
  <si>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</si>
  <si>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</si>
  <si>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</si>
  <si>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</si>
  <si>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</si>
  <si>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</si>
  <si>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</si>
  <si>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</si>
  <si>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</si>
  <si>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</si>
  <si>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</si>
  <si>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</si>
  <si>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</si>
  <si>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</si>
  <si>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</si>
  <si>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</si>
  <si>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</si>
  <si>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</si>
  <si>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</si>
  <si>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</si>
  <si>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</si>
  <si>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</si>
  <si>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</si>
  <si>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</si>
  <si>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</si>
  <si>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</si>
  <si>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</si>
  <si>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</si>
  <si>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</si>
  <si>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</si>
  <si>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</si>
  <si>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</si>
  <si>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</si>
  <si>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</si>
  <si>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</si>
  <si>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</si>
  <si>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</si>
  <si>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</si>
  <si>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</si>
  <si>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</si>
  <si>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</si>
  <si>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</si>
  <si>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</si>
  <si>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</si>
  <si>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</si>
  <si>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</si>
  <si>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</si>
  <si>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</si>
  <si>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</si>
  <si>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</si>
  <si>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</si>
  <si>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</si>
  <si>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</si>
  <si>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</si>
  <si>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</si>
  <si>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</si>
  <si>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</si>
  <si>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</si>
  <si>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</si>
  <si>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</si>
  <si>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</si>
  <si>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</si>
  <si>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</si>
  <si>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</si>
  <si>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</si>
  <si>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</si>
  <si>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</si>
  <si>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</si>
  <si>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</si>
  <si>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</si>
  <si>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</si>
  <si>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</si>
  <si>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</si>
  <si>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</si>
  <si>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</si>
  <si>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</si>
  <si>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</si>
  <si>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</si>
  <si>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</si>
  <si>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</si>
  <si>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</si>
  <si>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</si>
  <si>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</si>
  <si>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</si>
  <si>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</si>
  <si>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</si>
  <si>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</si>
  <si>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</si>
  <si>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</si>
  <si>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</si>
  <si>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</si>
  <si>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</si>
  <si>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</si>
  <si>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</si>
  <si>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</si>
  <si>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</si>
  <si>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</si>
  <si>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</si>
  <si>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</si>
  <si>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</si>
  <si>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</si>
  <si>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</si>
  <si>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</si>
  <si>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</si>
  <si>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</si>
  <si>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</si>
  <si>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</si>
  <si>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</si>
  <si>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</si>
  <si>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</si>
  <si>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</si>
  <si>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</si>
  <si>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</si>
  <si>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</si>
  <si>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</si>
  <si>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</si>
  <si>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</si>
  <si>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</si>
  <si>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</si>
  <si>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</si>
  <si>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</si>
  <si>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</si>
  <si>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</si>
  <si>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</si>
  <si>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</si>
  <si>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</si>
  <si>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</si>
  <si>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</si>
  <si>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</si>
  <si>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</si>
  <si>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</si>
  <si>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</si>
  <si>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</si>
  <si>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</si>
  <si>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</si>
  <si>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</si>
  <si>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</si>
  <si>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</si>
  <si>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</si>
  <si>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</si>
  <si>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</si>
  <si>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</si>
  <si>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</si>
  <si>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</si>
  <si>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</si>
  <si>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</si>
  <si>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</si>
  <si>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</si>
  <si>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</si>
  <si>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</si>
  <si>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</si>
  <si>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</si>
  <si>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</si>
  <si>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</si>
  <si>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</si>
  <si>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</si>
  <si>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</si>
  <si>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</si>
  <si>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</si>
  <si>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</si>
  <si>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</si>
  <si>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</si>
  <si>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</si>
  <si>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</si>
  <si>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</si>
  <si>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</si>
  <si>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</si>
  <si>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</si>
  <si>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</si>
  <si>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</si>
  <si>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</si>
  <si>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</si>
  <si>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</si>
  <si>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</si>
  <si>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</si>
  <si>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</si>
  <si>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</si>
  <si>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</si>
  <si>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</si>
  <si>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</si>
  <si>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</si>
  <si>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</si>
  <si>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</si>
  <si>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</si>
  <si>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</si>
  <si>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</si>
  <si>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</si>
  <si>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</si>
  <si>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</si>
  <si>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</si>
  <si>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</si>
  <si>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</si>
  <si>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</si>
  <si>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</si>
  <si>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</si>
  <si>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</si>
  <si>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</si>
  <si>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</si>
  <si>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</si>
  <si>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</si>
  <si>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</si>
  <si>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</si>
  <si>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</si>
  <si>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</si>
  <si>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</si>
  <si>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</si>
  <si>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</si>
  <si>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</si>
  <si>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</si>
  <si>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</si>
  <si>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</si>
  <si>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</si>
  <si>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</si>
  <si>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</si>
  <si>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</si>
  <si>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</si>
  <si>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</si>
  <si>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</si>
  <si>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</si>
  <si>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</si>
  <si>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</si>
  <si>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</si>
  <si>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</si>
  <si>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</si>
  <si>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</si>
  <si>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</si>
  <si>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</si>
  <si>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</si>
  <si>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</si>
  <si>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</si>
  <si>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</si>
  <si>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</si>
  <si>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</si>
  <si>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</si>
  <si>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</si>
  <si>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</si>
  <si>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</si>
  <si>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</si>
  <si>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</si>
  <si>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</si>
  <si>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</si>
  <si>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</si>
  <si>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</si>
  <si>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</si>
  <si>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</si>
  <si>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</si>
  <si>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</si>
  <si>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</si>
  <si>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</si>
  <si>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</si>
  <si>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</si>
  <si>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</si>
  <si>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</si>
  <si>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</si>
  <si>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</si>
  <si>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</si>
  <si>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</si>
  <si>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</si>
  <si>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</si>
  <si>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</si>
  <si>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</si>
  <si>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</si>
  <si>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</si>
  <si>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</si>
  <si>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</si>
  <si>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</si>
  <si>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</si>
  <si>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</si>
  <si>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</si>
  <si>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</si>
  <si>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</si>
  <si>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</si>
  <si>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</si>
  <si>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</si>
  <si>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</si>
  <si>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</si>
  <si>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</si>
  <si>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</si>
  <si>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</si>
  <si>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</si>
  <si>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</si>
  <si>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</si>
  <si>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</si>
  <si>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</si>
  <si>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</si>
  <si>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</si>
  <si>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</si>
  <si>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</si>
  <si>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</si>
  <si>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</si>
  <si>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</si>
  <si>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</si>
  <si>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</si>
  <si>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</si>
  <si>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</si>
  <si>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</si>
  <si>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</si>
  <si>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</si>
  <si>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</si>
  <si>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</si>
  <si>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</si>
  <si>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</si>
  <si>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</si>
  <si>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</si>
  <si>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</si>
  <si>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</si>
  <si>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</si>
  <si>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</si>
  <si>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</si>
  <si>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</si>
  <si>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</si>
  <si>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</si>
  <si>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</si>
  <si>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</si>
  <si>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</si>
  <si>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</si>
  <si>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</si>
  <si>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</si>
  <si>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</si>
  <si>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</si>
  <si>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</si>
  <si>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</si>
  <si>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</si>
  <si>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</si>
  <si>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</si>
  <si>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</si>
  <si>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</si>
  <si>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</si>
  <si>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</si>
  <si>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</si>
  <si>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</si>
  <si>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</si>
  <si>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</si>
  <si>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</si>
  <si>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</si>
  <si>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</si>
  <si>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</si>
  <si>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</si>
  <si>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</si>
  <si>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</si>
  <si>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</si>
  <si>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</si>
  <si>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</si>
  <si>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</si>
  <si>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</si>
  <si>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</si>
  <si>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</si>
  <si>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</si>
  <si>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</si>
  <si>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</si>
  <si>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</si>
  <si>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</si>
  <si>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</si>
  <si>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</si>
  <si>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</si>
  <si>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</si>
  <si>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</si>
  <si>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</si>
  <si>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</si>
  <si>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</si>
  <si>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</si>
  <si>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</si>
  <si>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</si>
  <si>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</si>
  <si>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</si>
  <si>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</si>
  <si>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</si>
  <si>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</si>
  <si>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</si>
  <si>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</si>
  <si>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</si>
  <si>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</si>
  <si>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</si>
  <si>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</si>
  <si>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</si>
  <si>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</si>
  <si>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</si>
  <si>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</si>
  <si>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</si>
  <si>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</si>
  <si>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</si>
  <si>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</si>
  <si>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</si>
  <si>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</si>
  <si>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</si>
  <si>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</si>
  <si>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</si>
  <si>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</si>
  <si>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</si>
  <si>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</si>
  <si>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</si>
  <si>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</si>
  <si>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</si>
  <si>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</si>
  <si>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</si>
  <si>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</si>
  <si>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</si>
  <si>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</si>
  <si>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</si>
  <si>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</si>
  <si>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</si>
  <si>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</si>
  <si>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</si>
  <si>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</si>
  <si>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</si>
  <si>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</si>
  <si>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</si>
  <si>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</si>
  <si>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</si>
  <si>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</si>
  <si>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</si>
  <si>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</si>
  <si>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</si>
  <si>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</si>
  <si>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</si>
  <si>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</si>
  <si>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</si>
  <si>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</si>
  <si>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</si>
  <si>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</si>
  <si>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</si>
  <si>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</si>
  <si>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</si>
  <si>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</si>
  <si>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</si>
  <si>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</si>
  <si>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</si>
  <si>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</si>
  <si>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</si>
  <si>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</si>
  <si>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</si>
  <si>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</si>
  <si>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</si>
  <si>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</si>
  <si>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</si>
  <si>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</si>
  <si>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</si>
  <si>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</si>
  <si>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</si>
  <si>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</si>
  <si>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</si>
  <si>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</si>
  <si>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</si>
  <si>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</si>
  <si>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</si>
  <si>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</si>
  <si>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</si>
  <si>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</si>
  <si>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</si>
  <si>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</si>
  <si>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</si>
  <si>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</si>
  <si>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</si>
  <si>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</si>
  <si>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</si>
  <si>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</si>
  <si>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</si>
  <si>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</si>
  <si>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</si>
  <si>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</si>
  <si>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</si>
  <si>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</si>
  <si>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</si>
  <si>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</si>
  <si>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</si>
  <si>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</si>
  <si>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</si>
  <si>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</si>
  <si>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</si>
  <si>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</si>
  <si>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</si>
  <si>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</si>
  <si>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</si>
  <si>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</si>
  <si>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</si>
  <si>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</si>
  <si>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</si>
  <si>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</si>
  <si>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</si>
  <si>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</si>
  <si>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</si>
  <si>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</si>
  <si>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</si>
  <si>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</si>
  <si>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</si>
  <si>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</si>
  <si>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</si>
  <si>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</si>
  <si>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</si>
  <si>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</si>
  <si>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</si>
  <si>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</si>
  <si>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</si>
  <si>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</si>
  <si>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</si>
  <si>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</si>
  <si>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</si>
  <si>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</si>
  <si>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</si>
  <si>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</si>
  <si>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</si>
  <si>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</si>
  <si>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</si>
  <si>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</si>
  <si>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</si>
  <si>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</si>
  <si>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</si>
  <si>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</si>
  <si>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</si>
  <si>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</si>
  <si>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</si>
  <si>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</si>
  <si>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</si>
  <si>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</si>
  <si>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</si>
  <si>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</si>
  <si>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</si>
  <si>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</si>
  <si>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</si>
  <si>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</si>
  <si>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</si>
  <si>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</si>
  <si>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</si>
  <si>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</si>
  <si>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</si>
  <si>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</si>
  <si>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</si>
  <si>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</si>
  <si>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</si>
  <si>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</si>
  <si>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</si>
  <si>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</si>
  <si>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</si>
  <si>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</si>
  <si>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</si>
  <si>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</si>
  <si>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</si>
  <si>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</si>
  <si>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</si>
  <si>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</si>
  <si>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</si>
  <si>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</si>
  <si>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</si>
  <si>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</si>
  <si>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</si>
  <si>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</si>
  <si>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</si>
  <si>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</si>
  <si>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</si>
  <si>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</si>
  <si>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</si>
  <si>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</si>
  <si>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</si>
  <si>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</si>
  <si>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</si>
  <si>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</si>
  <si>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</si>
  <si>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</si>
  <si>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</si>
  <si>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</si>
  <si>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</si>
  <si>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</si>
  <si>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</si>
  <si>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</si>
  <si>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</si>
  <si>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</si>
  <si>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</si>
  <si>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</si>
  <si>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</si>
  <si>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</si>
  <si>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</si>
  <si>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</si>
  <si>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</si>
  <si>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</si>
  <si>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</si>
  <si>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</si>
  <si>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</si>
  <si>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</si>
  <si>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</si>
  <si>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</si>
  <si>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</si>
  <si>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</si>
  <si>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</si>
  <si>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</si>
  <si>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</si>
  <si>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</si>
  <si>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</si>
  <si>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</si>
  <si>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</si>
  <si>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</si>
  <si>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</si>
  <si>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</si>
  <si>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</si>
  <si>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</si>
  <si>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</si>
  <si>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</si>
  <si>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</si>
  <si>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</si>
  <si>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</si>
  <si>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</si>
  <si>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</si>
  <si>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</si>
  <si>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</si>
  <si>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</si>
  <si>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</si>
  <si>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</si>
  <si>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</si>
  <si>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</si>
  <si>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</si>
  <si>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</si>
  <si>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</si>
  <si>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</si>
  <si>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</si>
  <si>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</si>
  <si>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</si>
  <si>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</si>
  <si>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</si>
  <si>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</si>
  <si>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</si>
  <si>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</si>
  <si>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</si>
  <si>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</si>
  <si>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</si>
  <si>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</si>
  <si>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</si>
  <si>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</si>
  <si>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</si>
  <si>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</si>
  <si>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</si>
  <si>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</si>
  <si>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</si>
  <si>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</si>
  <si>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</si>
  <si>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</si>
  <si>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</si>
  <si>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</si>
  <si>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</si>
  <si>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</si>
  <si>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</si>
  <si>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</si>
  <si>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</si>
  <si>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</si>
  <si>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</si>
  <si>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</si>
  <si>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</si>
  <si>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</si>
  <si>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</si>
  <si>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</si>
  <si>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</si>
  <si>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</si>
  <si>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</si>
  <si>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</si>
  <si>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</si>
  <si>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</si>
  <si>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</si>
  <si>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</si>
  <si>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</si>
  <si>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</si>
  <si>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</si>
  <si>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</si>
  <si>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</si>
  <si>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</si>
  <si>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</si>
  <si>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</si>
  <si>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</si>
  <si>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</si>
  <si>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</si>
  <si>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</si>
  <si>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</si>
  <si>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</si>
  <si>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</si>
  <si>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</si>
  <si>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</si>
  <si>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</si>
  <si>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</si>
  <si>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</si>
  <si>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</si>
  <si>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</si>
  <si>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</si>
  <si>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</si>
  <si>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</si>
  <si>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</si>
  <si>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</si>
  <si>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</si>
  <si>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</si>
  <si>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</si>
  <si>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</si>
  <si>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</si>
  <si>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</si>
  <si>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</si>
  <si>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</si>
  <si>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</si>
  <si>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</si>
  <si>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</si>
  <si>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</si>
  <si>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</si>
  <si>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</si>
  <si>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</si>
  <si>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</si>
  <si>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</si>
  <si>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</si>
  <si>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</si>
  <si>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</si>
  <si>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</si>
  <si>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</si>
  <si>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</si>
  <si>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</si>
  <si>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</si>
  <si>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</si>
  <si>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</si>
  <si>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</si>
  <si>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</si>
  <si>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</si>
  <si>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</si>
  <si>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</si>
  <si>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</si>
  <si>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</si>
  <si>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</si>
  <si>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</si>
  <si>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</si>
  <si>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</si>
  <si>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</si>
  <si>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</si>
  <si>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</si>
  <si>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</si>
  <si>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</si>
  <si>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</si>
  <si>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</si>
  <si>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</si>
  <si>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</si>
  <si>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</si>
  <si>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</si>
  <si>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</si>
  <si>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</si>
  <si>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</si>
  <si>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</si>
  <si>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</si>
  <si>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</si>
  <si>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</si>
  <si>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</si>
  <si>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</si>
  <si>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</si>
  <si>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</si>
  <si>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</si>
  <si>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</si>
  <si>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</si>
  <si>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</si>
  <si>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</si>
  <si>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</si>
  <si>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</si>
  <si>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</si>
  <si>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</si>
  <si>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</si>
  <si>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</si>
  <si>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</si>
  <si>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</si>
  <si>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</si>
  <si>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</si>
  <si>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</si>
  <si>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</si>
  <si>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</si>
  <si>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</si>
  <si>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</si>
  <si>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</si>
  <si>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</si>
  <si>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</si>
  <si>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</si>
  <si>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</si>
  <si>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</si>
  <si>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</si>
  <si>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</si>
  <si>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</si>
  <si>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</si>
  <si>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</si>
  <si>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</si>
  <si>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</si>
  <si>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</si>
  <si>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</si>
  <si>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</si>
  <si>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</si>
  <si>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</si>
  <si>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</si>
  <si>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</si>
  <si>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</si>
  <si>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</si>
  <si>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</si>
  <si>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</si>
  <si>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</si>
  <si>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</si>
  <si>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</si>
  <si>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</si>
  <si>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</si>
  <si>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</si>
  <si>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</si>
  <si>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</si>
  <si>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</si>
  <si>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</si>
  <si>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</si>
  <si>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</si>
  <si>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</si>
  <si>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</si>
  <si>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</si>
  <si>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</si>
  <si>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</si>
  <si>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</si>
  <si>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</si>
  <si>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</si>
  <si>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</si>
  <si>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</si>
  <si>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</si>
  <si>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</si>
  <si>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</si>
  <si>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</si>
  <si>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</si>
  <si>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</si>
  <si>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</si>
  <si>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</si>
  <si>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</si>
  <si>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</si>
  <si>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</si>
  <si>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</si>
  <si>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</si>
  <si>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</si>
  <si>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</si>
  <si>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</si>
  <si>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</si>
  <si>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</si>
  <si>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</si>
  <si>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</si>
  <si>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</si>
  <si>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</si>
  <si>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</si>
  <si>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</si>
  <si>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</si>
  <si>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</si>
  <si>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</si>
  <si>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</si>
  <si>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</si>
  <si>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</si>
  <si>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</si>
  <si>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</si>
  <si>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</si>
  <si>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</si>
  <si>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</si>
  <si>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</si>
  <si>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</si>
  <si>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</si>
  <si>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</si>
  <si>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</si>
  <si>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</si>
  <si>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</si>
  <si>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</si>
  <si>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</si>
  <si>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</si>
  <si>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</si>
  <si>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</si>
  <si>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</si>
  <si>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</si>
  <si>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</si>
  <si>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</si>
  <si>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</si>
  <si>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</si>
  <si>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</si>
  <si>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</si>
  <si>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</si>
  <si>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</si>
  <si>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</si>
  <si>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</si>
  <si>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</si>
  <si>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</si>
  <si>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</si>
  <si>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</si>
  <si>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</si>
  <si>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</si>
  <si>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</si>
  <si>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</si>
  <si>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</si>
  <si>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</si>
  <si>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</si>
  <si>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</si>
  <si>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</si>
  <si>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</si>
  <si>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</si>
  <si>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</si>
  <si>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</si>
  <si>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</si>
  <si>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</si>
  <si>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</si>
  <si>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</si>
  <si>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</si>
  <si>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</si>
  <si>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</si>
  <si>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</si>
  <si>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</si>
  <si>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</si>
  <si>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</si>
  <si>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</si>
  <si>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</si>
  <si>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</si>
  <si>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</si>
  <si>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</si>
  <si>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</si>
  <si>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</si>
  <si>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</si>
  <si>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</si>
  <si>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</si>
  <si>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</si>
  <si>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</si>
  <si>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</si>
  <si>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</si>
  <si>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</si>
  <si>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</si>
  <si>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</si>
  <si>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</si>
  <si>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</si>
  <si>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</si>
  <si>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</si>
  <si>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</si>
  <si>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</si>
  <si>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</si>
  <si>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</si>
  <si>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</si>
  <si>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</si>
  <si>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</si>
  <si>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</si>
  <si>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</si>
  <si>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</si>
  <si>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</si>
  <si>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</si>
  <si>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</si>
  <si>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</si>
  <si>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</si>
  <si>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</si>
  <si>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</si>
  <si>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</si>
  <si>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</si>
  <si>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</si>
  <si>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</si>
  <si>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</si>
  <si>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</si>
  <si>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</si>
  <si>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</si>
  <si>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</si>
  <si>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</si>
  <si>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</si>
  <si>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</si>
  <si>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</si>
  <si>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</si>
  <si>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</si>
  <si>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</si>
  <si>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</si>
  <si>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</si>
  <si>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</si>
  <si>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</si>
  <si>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</si>
  <si>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</si>
  <si>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</si>
  <si>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</si>
  <si>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</si>
  <si>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</si>
  <si>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</si>
  <si>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</si>
  <si>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</si>
  <si>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</si>
  <si>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</si>
  <si>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</si>
  <si>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</si>
  <si>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</si>
  <si>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</si>
  <si>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</si>
  <si>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</si>
  <si>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</si>
  <si>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</si>
  <si>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</si>
  <si>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</si>
  <si>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</si>
  <si>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</si>
  <si>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</si>
  <si>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</si>
  <si>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</si>
  <si>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</si>
  <si>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</si>
  <si>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</si>
  <si>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</si>
  <si>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</si>
  <si>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</si>
  <si>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</si>
  <si>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</si>
  <si>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</si>
  <si>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</si>
  <si>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</si>
  <si>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</si>
  <si>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</si>
  <si>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</si>
  <si>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</si>
  <si>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</si>
  <si>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</si>
  <si>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</si>
  <si>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</si>
  <si>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</si>
  <si>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</si>
  <si>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</si>
  <si>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</si>
  <si>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</si>
  <si>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</si>
  <si>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</si>
  <si>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</si>
  <si>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</si>
  <si>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</si>
  <si>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</si>
  <si>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</si>
  <si>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</si>
  <si>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</si>
  <si>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</si>
  <si>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</si>
  <si>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</si>
  <si>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</si>
  <si>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</si>
  <si>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</si>
  <si>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</si>
  <si>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</si>
  <si>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</si>
  <si>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</si>
  <si>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</si>
  <si>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</si>
  <si>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</si>
  <si>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</si>
  <si>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</si>
  <si>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</si>
  <si>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</si>
  <si>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</si>
  <si>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</si>
  <si>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</si>
  <si>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</si>
  <si>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</si>
  <si>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</si>
  <si>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</si>
  <si>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</si>
  <si>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</si>
  <si>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</si>
  <si>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</si>
  <si>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</si>
  <si>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</si>
  <si>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</si>
  <si>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</si>
  <si>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</si>
  <si>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</si>
  <si>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</si>
  <si>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</si>
  <si>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</si>
  <si>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</si>
  <si>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</si>
  <si>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</si>
  <si>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</si>
  <si>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</si>
  <si>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</si>
  <si>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</si>
  <si>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</si>
  <si>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</si>
  <si>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</si>
  <si>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</si>
  <si>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</si>
  <si>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</si>
  <si>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</si>
  <si>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</si>
  <si>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</si>
  <si>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</si>
  <si>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</si>
  <si>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</si>
  <si>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</si>
  <si>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</si>
  <si>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</si>
  <si>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</si>
  <si>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</si>
  <si>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</si>
  <si>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</si>
  <si>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</si>
  <si>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</si>
  <si>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</si>
  <si>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</si>
  <si>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</si>
  <si>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</si>
  <si>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</si>
  <si>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</si>
  <si>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</si>
  <si>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</si>
  <si>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</si>
  <si>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</si>
  <si>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</si>
  <si>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</si>
  <si>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</si>
  <si>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</si>
  <si>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</si>
  <si>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</si>
  <si>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</si>
  <si>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</si>
  <si>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</si>
  <si>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</si>
  <si>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</si>
  <si>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</si>
  <si>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</si>
  <si>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</si>
  <si>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</si>
  <si>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</si>
  <si>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</si>
  <si>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</si>
  <si>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</si>
  <si>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</si>
  <si>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</si>
  <si>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</si>
  <si>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</si>
  <si>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</si>
  <si>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</si>
  <si>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</si>
  <si>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</si>
  <si>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</si>
  <si>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</si>
  <si>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</si>
  <si>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</si>
  <si>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</si>
  <si>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</si>
  <si>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</si>
  <si>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</si>
  <si>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</si>
  <si>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</si>
  <si>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</si>
  <si>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</si>
  <si>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</si>
  <si>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</si>
  <si>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</si>
  <si>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</si>
  <si>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</si>
  <si>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</si>
  <si>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</si>
  <si>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</si>
  <si>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</si>
  <si>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</si>
  <si>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</si>
  <si>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</si>
  <si>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</si>
  <si>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</si>
  <si>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</si>
  <si>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</si>
  <si>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</si>
  <si>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</si>
  <si>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</si>
  <si>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</si>
  <si>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</si>
  <si>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</si>
  <si>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</si>
  <si>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</si>
  <si>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</si>
  <si>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</si>
  <si>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</si>
  <si>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</si>
  <si>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</si>
  <si>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</si>
  <si>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</si>
  <si>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</si>
  <si>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</si>
  <si>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</si>
  <si>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</si>
  <si>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</si>
  <si>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</si>
  <si>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</si>
  <si>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</si>
  <si>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</si>
  <si>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</si>
  <si>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</si>
  <si>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</si>
  <si>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</si>
  <si>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</si>
  <si>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</si>
  <si>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</si>
  <si>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</si>
  <si>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</si>
  <si>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</si>
  <si>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</si>
  <si>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</si>
  <si>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</si>
  <si>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</si>
  <si>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</si>
  <si>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</si>
  <si>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</si>
  <si>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</si>
  <si>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</si>
  <si>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</si>
  <si>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</si>
  <si>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</si>
  <si>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</si>
  <si>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</si>
  <si>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</si>
  <si>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</si>
  <si>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</si>
  <si>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</si>
  <si>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</si>
  <si>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</si>
  <si>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</si>
  <si>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</si>
  <si>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</si>
  <si>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</si>
  <si>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</si>
  <si>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</si>
  <si>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</si>
  <si>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</si>
  <si>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</si>
  <si>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</si>
  <si>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</si>
  <si>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</si>
  <si>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</si>
  <si>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</si>
  <si>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</si>
  <si>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</si>
  <si>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</si>
  <si>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</si>
  <si>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</si>
  <si>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</si>
  <si>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</si>
  <si>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</si>
  <si>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</si>
  <si>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</si>
  <si>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</si>
  <si>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</si>
  <si>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</si>
  <si>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</si>
  <si>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</si>
  <si>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</si>
  <si>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</si>
  <si>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</si>
  <si>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</si>
  <si>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</si>
  <si>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</si>
  <si>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</si>
  <si>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</si>
  <si>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</si>
  <si>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</si>
  <si>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</si>
  <si>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</si>
  <si>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</si>
  <si>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</si>
  <si>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</si>
  <si>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</si>
  <si>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</si>
  <si>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</si>
  <si>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</si>
  <si>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</si>
  <si>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</si>
  <si>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</si>
  <si>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</si>
  <si>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</si>
  <si>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</si>
  <si>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</si>
  <si>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</si>
  <si>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</si>
  <si>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</si>
  <si>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</si>
  <si>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</si>
  <si>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</si>
  <si>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</si>
  <si>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</si>
  <si>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</si>
  <si>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</si>
  <si>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</si>
  <si>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</si>
  <si>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</si>
  <si>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</si>
  <si>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</si>
  <si>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</si>
  <si>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</si>
  <si>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</si>
  <si>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</si>
  <si>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</si>
  <si>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</si>
  <si>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</si>
  <si>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</si>
  <si>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</si>
  <si>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</si>
  <si>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</si>
  <si>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</si>
  <si>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</si>
  <si>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</si>
  <si>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</si>
  <si>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</si>
  <si>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</si>
  <si>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</si>
  <si>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</si>
  <si>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</si>
  <si>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</si>
  <si>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</si>
  <si>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</si>
  <si>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</si>
  <si>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</si>
  <si>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</si>
  <si>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</si>
  <si>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</si>
  <si>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</si>
  <si>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</si>
  <si>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</si>
  <si>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</si>
  <si>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</si>
  <si>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</si>
  <si>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</si>
  <si>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</si>
  <si>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</si>
  <si>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</si>
  <si>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</si>
  <si>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</si>
  <si>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</si>
  <si>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</si>
  <si>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</si>
  <si>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</si>
  <si>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</si>
  <si>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</si>
  <si>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</si>
  <si>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</si>
  <si>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</si>
  <si>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</si>
  <si>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</si>
  <si>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</si>
  <si>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</si>
  <si>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</si>
  <si>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</si>
  <si>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</si>
  <si>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</si>
  <si>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</si>
  <si>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</si>
  <si>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</si>
  <si>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</si>
  <si>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</si>
  <si>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</si>
  <si>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</si>
  <si>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</si>
  <si>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</si>
  <si>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</si>
  <si>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</si>
  <si>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</si>
  <si>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</si>
  <si>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</si>
  <si>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</si>
  <si>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</si>
  <si>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</si>
  <si>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</si>
  <si>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</si>
  <si>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</si>
  <si>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</si>
  <si>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</si>
  <si>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</si>
  <si>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</si>
  <si>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</si>
  <si>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</si>
  <si>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</si>
  <si>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</si>
  <si>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</si>
  <si>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</si>
  <si>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</si>
  <si>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</si>
  <si>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</si>
  <si>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</si>
  <si>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</si>
  <si>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</si>
  <si>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</si>
  <si>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</si>
  <si>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</si>
  <si>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</si>
  <si>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</si>
  <si>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</si>
  <si>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</si>
  <si>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</si>
  <si>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</si>
  <si>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</si>
  <si>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</si>
  <si>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</si>
  <si>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</si>
  <si>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</si>
  <si>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</si>
  <si>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</si>
  <si>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</si>
  <si>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</si>
  <si>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</si>
  <si>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</si>
  <si>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</si>
  <si>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</si>
  <si>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</si>
  <si>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</si>
  <si>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</si>
  <si>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</si>
  <si>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</si>
  <si>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</si>
  <si>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</si>
  <si>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</si>
  <si>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</si>
  <si>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</si>
  <si>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</si>
  <si>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</si>
  <si>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</si>
  <si>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</si>
  <si>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</si>
  <si>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</si>
  <si>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</si>
  <si>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</si>
  <si>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</si>
  <si>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</si>
  <si>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</si>
  <si>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</si>
  <si>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</si>
  <si>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</si>
  <si>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</si>
  <si>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</si>
  <si>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</si>
  <si>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</si>
  <si>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</si>
  <si>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</si>
  <si>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</si>
  <si>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</si>
  <si>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</si>
  <si>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</si>
  <si>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</si>
  <si>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</si>
  <si>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</si>
  <si>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</si>
  <si>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</si>
  <si>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</si>
  <si>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</si>
  <si>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</si>
  <si>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</si>
  <si>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</si>
  <si>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</si>
  <si>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</si>
  <si>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</si>
  <si>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</si>
  <si>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</si>
  <si>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</si>
  <si>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</si>
  <si>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</si>
  <si>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</si>
  <si>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</si>
  <si>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</si>
  <si>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</si>
  <si>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</si>
  <si>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</si>
  <si>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</si>
  <si>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</si>
  <si>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</si>
  <si>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</si>
  <si>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</si>
  <si>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</si>
  <si>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</si>
  <si>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</si>
  <si>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</si>
  <si>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</si>
  <si>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</si>
  <si>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</si>
  <si>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</si>
  <si>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</si>
  <si>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</si>
  <si>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</si>
  <si>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</si>
  <si>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</si>
  <si>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</si>
  <si>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</si>
  <si>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</si>
  <si>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</si>
  <si>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</si>
  <si>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</si>
  <si>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</si>
  <si>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</si>
  <si>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</si>
  <si>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</si>
  <si>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</si>
  <si>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</si>
  <si>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</si>
  <si>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</si>
  <si>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</si>
  <si>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</si>
  <si>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</si>
  <si>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</si>
  <si>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</si>
  <si>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</si>
  <si>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</si>
  <si>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</si>
  <si>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</si>
  <si>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</si>
  <si>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</si>
  <si>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</si>
  <si>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</si>
  <si>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</si>
  <si>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</si>
  <si>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</si>
  <si>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</si>
  <si>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</si>
  <si>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</si>
  <si>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</si>
  <si>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</si>
  <si>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</si>
  <si>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</si>
  <si>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</si>
  <si>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</si>
  <si>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</si>
  <si>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</si>
  <si>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</si>
  <si>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</si>
  <si>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</si>
  <si>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</si>
  <si>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</si>
  <si>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</si>
  <si>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</si>
  <si>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</si>
  <si>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</si>
  <si>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</si>
  <si>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</si>
  <si>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</si>
  <si>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</si>
  <si>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</si>
  <si>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</si>
  <si>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</si>
  <si>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</si>
  <si>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</si>
  <si>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</si>
  <si>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</si>
  <si>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</si>
  <si>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</si>
  <si>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</si>
  <si>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</si>
  <si>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</si>
  <si>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</si>
  <si>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</si>
  <si>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</si>
  <si>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</si>
  <si>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</si>
  <si>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</si>
  <si>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</si>
  <si>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</si>
  <si>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</si>
  <si>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</si>
  <si>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</si>
  <si>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</si>
  <si>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</si>
  <si>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</si>
  <si>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</si>
  <si>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</si>
  <si>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</si>
  <si>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</si>
  <si>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</si>
  <si>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</si>
  <si>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</si>
  <si>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</si>
  <si>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</si>
  <si>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</si>
  <si>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</si>
  <si>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</si>
  <si>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</si>
  <si>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</si>
  <si>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</si>
  <si>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</si>
  <si>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</si>
  <si>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</si>
  <si>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</si>
  <si>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</si>
  <si>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</si>
  <si>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</si>
  <si>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</si>
  <si>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</si>
  <si>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</si>
  <si>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</si>
  <si>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</si>
  <si>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</si>
  <si>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</si>
  <si>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</si>
  <si>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</si>
  <si>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</si>
  <si>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</si>
  <si>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</si>
  <si>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</si>
  <si>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</si>
  <si>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</si>
  <si>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</si>
  <si>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</si>
  <si>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</si>
  <si>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</si>
  <si>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</si>
  <si>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</si>
  <si>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</si>
  <si>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</si>
  <si>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</si>
  <si>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</si>
  <si>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</si>
  <si>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</si>
  <si>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</si>
  <si>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</si>
  <si>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</si>
  <si>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</si>
  <si>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</si>
  <si>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</si>
  <si>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</si>
  <si>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</si>
  <si>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</si>
  <si>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</si>
  <si>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</si>
  <si>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</si>
  <si>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</si>
  <si>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</si>
  <si>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</si>
  <si>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</si>
  <si>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</si>
  <si>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</si>
  <si>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</si>
  <si>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</si>
  <si>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</si>
  <si>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</si>
  <si>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</si>
  <si>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</si>
  <si>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</si>
  <si>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</si>
  <si>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</si>
  <si>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</si>
  <si>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</si>
  <si>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</si>
  <si>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</si>
  <si>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</si>
  <si>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</si>
  <si>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</si>
  <si>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</si>
  <si>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</si>
  <si>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</si>
  <si>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</si>
  <si>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</si>
  <si>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</si>
  <si>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</si>
  <si>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</si>
  <si>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</si>
  <si>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</si>
  <si>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</si>
  <si>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</si>
  <si>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</si>
  <si>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</si>
  <si>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</si>
  <si>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</si>
  <si>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</si>
  <si>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</si>
  <si>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</si>
  <si>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</si>
  <si>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</si>
  <si>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</si>
  <si>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</si>
  <si>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</si>
  <si>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</si>
  <si>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</si>
  <si>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</si>
  <si>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</si>
  <si>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</si>
  <si>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</si>
  <si>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</si>
  <si>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</si>
  <si>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</si>
  <si>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</si>
  <si>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</si>
  <si>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</si>
  <si>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</si>
  <si>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</si>
  <si>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</si>
  <si>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</si>
  <si>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</si>
  <si>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</si>
  <si>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</si>
  <si>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</si>
  <si>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</si>
  <si>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</si>
  <si>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</si>
  <si>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</si>
  <si>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</si>
  <si>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</si>
  <si>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</si>
  <si>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</si>
  <si>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</si>
  <si>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</si>
  <si>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</si>
  <si>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</si>
  <si>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</si>
  <si>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</si>
  <si>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</si>
  <si>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</si>
  <si>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</si>
  <si>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</si>
  <si>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</si>
  <si>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</si>
  <si>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</si>
  <si>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</si>
  <si>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</si>
  <si>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</si>
  <si>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</si>
  <si>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</si>
  <si>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</si>
  <si>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</si>
  <si>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</si>
  <si>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</si>
  <si>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</si>
  <si>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</si>
  <si>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</si>
  <si>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</si>
  <si>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</si>
  <si>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</si>
  <si>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</si>
  <si>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</si>
  <si>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</si>
  <si>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</si>
  <si>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</si>
  <si>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</si>
  <si>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</si>
  <si>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</si>
  <si>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</si>
  <si>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</si>
  <si>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</si>
  <si>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</si>
  <si>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</si>
  <si>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</si>
  <si>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</si>
  <si>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</si>
  <si>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</si>
  <si>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</si>
  <si>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</si>
  <si>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</si>
  <si>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</si>
  <si>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</si>
  <si>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</si>
  <si>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</si>
  <si>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</si>
  <si>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</si>
  <si>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</si>
  <si>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</si>
  <si>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</si>
  <si>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</si>
  <si>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</si>
  <si>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</si>
  <si>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</si>
  <si>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</si>
  <si>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</si>
  <si>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</si>
  <si>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</si>
  <si>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</si>
  <si>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</si>
  <si>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</si>
  <si>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</si>
  <si>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</si>
  <si>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</si>
  <si>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</si>
  <si>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</si>
  <si>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</si>
  <si>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</si>
  <si>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</si>
  <si>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</si>
  <si>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</si>
  <si>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</si>
  <si>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</si>
  <si>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</si>
  <si>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</si>
  <si>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</si>
  <si>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</si>
  <si>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</si>
  <si>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</si>
  <si>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</si>
  <si>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</si>
  <si>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</si>
  <si>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</si>
  <si>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</si>
  <si>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</si>
  <si>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</si>
  <si>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</si>
  <si>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</si>
  <si>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</si>
  <si>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</si>
  <si>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</si>
  <si>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</si>
  <si>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</si>
  <si>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</si>
  <si>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</si>
  <si>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</si>
  <si>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</si>
  <si>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</si>
  <si>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</si>
  <si>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</si>
  <si>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</si>
  <si>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</si>
  <si>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</si>
  <si>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</si>
  <si>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</si>
  <si>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</si>
  <si>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</si>
  <si>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</si>
  <si>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</si>
  <si>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</si>
  <si>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</si>
  <si>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</si>
  <si>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</si>
  <si>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</si>
  <si>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</si>
  <si>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</si>
  <si>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</si>
  <si>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</si>
  <si>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</si>
  <si>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</si>
  <si>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</si>
  <si>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</si>
  <si>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</si>
  <si>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</si>
  <si>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</si>
  <si>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</si>
  <si>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</si>
  <si>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</si>
  <si>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</si>
  <si>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</si>
  <si>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</si>
  <si>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</si>
  <si>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</si>
  <si>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</si>
  <si>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</si>
  <si>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</si>
  <si>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</si>
  <si>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</si>
  <si>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</si>
  <si>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</si>
  <si>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</si>
  <si>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</si>
  <si>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</si>
  <si>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</si>
  <si>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</si>
  <si>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</si>
  <si>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</si>
  <si>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</si>
  <si>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</si>
  <si>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</si>
  <si>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</si>
  <si>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</si>
  <si>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</si>
  <si>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</si>
  <si>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</si>
  <si>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</si>
  <si>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</si>
  <si>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</si>
  <si>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</si>
  <si>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</si>
  <si>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</si>
  <si>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</si>
  <si>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</si>
  <si>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</si>
  <si>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</si>
  <si>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</si>
  <si>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</si>
  <si>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</si>
  <si>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</si>
  <si>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</si>
  <si>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</si>
  <si>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</si>
  <si>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</si>
  <si>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</si>
  <si>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</si>
  <si>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</si>
  <si>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</si>
  <si>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</si>
  <si>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</si>
  <si>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</si>
  <si>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</si>
  <si>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</si>
  <si>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</si>
  <si>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</si>
  <si>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</si>
  <si>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</si>
  <si>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</si>
  <si>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</si>
  <si>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</si>
  <si>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</si>
  <si>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</si>
  <si>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</si>
  <si>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</si>
  <si>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</si>
  <si>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</si>
  <si>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</si>
  <si>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</si>
  <si>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</si>
  <si>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</si>
  <si>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</si>
  <si>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</si>
  <si>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</si>
  <si>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</si>
  <si>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</si>
  <si>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</si>
  <si>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</si>
  <si>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</si>
  <si>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</si>
  <si>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</si>
  <si>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</si>
  <si>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</si>
  <si>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</si>
  <si>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</si>
  <si>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</si>
  <si>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</si>
  <si>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</si>
  <si>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</si>
  <si>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</si>
  <si>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</si>
  <si>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</si>
  <si>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</si>
  <si>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</si>
  <si>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</si>
  <si>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</si>
  <si>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</si>
  <si>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</si>
  <si>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</si>
  <si>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</si>
  <si>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</si>
  <si>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</si>
  <si>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</si>
  <si>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</si>
  <si>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</si>
  <si>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</si>
  <si>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</si>
  <si>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</si>
  <si>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</si>
  <si>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</si>
  <si>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</si>
  <si>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</si>
  <si>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</si>
  <si>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</si>
  <si>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</si>
  <si>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</si>
  <si>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</si>
  <si>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</si>
  <si>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</si>
  <si>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</si>
  <si>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</si>
  <si>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</si>
  <si>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</si>
  <si>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</si>
  <si>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</si>
  <si>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</si>
  <si>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</si>
  <si>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</si>
  <si>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</si>
  <si>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</si>
  <si>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</si>
  <si>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</si>
  <si>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</si>
  <si>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</si>
  <si>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</si>
  <si>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</si>
  <si>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</si>
  <si>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</si>
  <si>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</si>
  <si>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</si>
  <si>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</si>
  <si>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</si>
  <si>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</si>
  <si>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</si>
  <si>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</si>
  <si>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</si>
  <si>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</si>
  <si>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</si>
  <si>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</si>
  <si>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</si>
  <si>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</si>
  <si>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</si>
  <si>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</si>
  <si>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</si>
  <si>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</si>
  <si>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</si>
  <si>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</si>
  <si>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</si>
  <si>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</si>
  <si>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</si>
  <si>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</si>
  <si>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</si>
  <si>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</si>
  <si>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</si>
  <si>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</si>
  <si>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</si>
  <si>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</si>
  <si>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</si>
  <si>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</si>
  <si>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</si>
  <si>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</si>
  <si>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</si>
  <si>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</si>
  <si>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</si>
  <si>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</si>
  <si>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</si>
  <si>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</si>
  <si>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</si>
  <si>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</si>
  <si>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</si>
  <si>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</si>
  <si>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</si>
  <si>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</si>
  <si>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</si>
  <si>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</si>
  <si>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</si>
  <si>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</si>
  <si>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</si>
  <si>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</si>
  <si>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</si>
  <si>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</si>
  <si>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</si>
  <si>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</si>
  <si>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</si>
  <si>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</si>
  <si>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</si>
  <si>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</si>
  <si>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</si>
  <si>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</si>
  <si>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</si>
  <si>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</si>
  <si>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</si>
  <si>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</si>
  <si>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</si>
  <si>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</si>
  <si>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</si>
  <si>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</si>
  <si>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</si>
  <si>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</si>
  <si>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</si>
  <si>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</si>
  <si>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</si>
  <si>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</si>
  <si>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</si>
  <si>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</si>
  <si>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</si>
  <si>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</si>
  <si>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</si>
  <si>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</si>
  <si>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</si>
  <si>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</si>
  <si>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</si>
  <si>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</si>
  <si>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</si>
  <si>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</si>
  <si>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</si>
  <si>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</si>
  <si>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</si>
  <si>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</si>
  <si>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</si>
  <si>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</si>
  <si>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</si>
  <si>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</si>
  <si>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</si>
  <si>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</si>
  <si>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</si>
  <si>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</si>
  <si>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</si>
  <si>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</si>
  <si>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</si>
  <si>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</si>
  <si>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</si>
  <si>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</si>
  <si>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</si>
  <si>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</si>
  <si>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</si>
  <si>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</si>
  <si>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</si>
  <si>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</si>
  <si>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</si>
  <si>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</si>
  <si>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</si>
  <si>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</si>
  <si>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</si>
  <si>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</si>
  <si>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</si>
  <si>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</si>
  <si>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</si>
  <si>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</si>
  <si>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</si>
  <si>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</si>
  <si>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</si>
  <si>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</si>
  <si>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</si>
  <si>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</si>
  <si>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</si>
  <si>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</si>
  <si>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</si>
  <si>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</si>
  <si>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</si>
  <si>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</si>
  <si>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</si>
  <si>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</si>
  <si>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</si>
  <si>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</si>
  <si>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</si>
  <si>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</si>
  <si>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</si>
  <si>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</si>
  <si>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</si>
  <si>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</si>
  <si>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</si>
  <si>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</si>
  <si>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</si>
  <si>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</si>
  <si>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</si>
  <si>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</si>
  <si>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</si>
  <si>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</si>
  <si>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</si>
  <si>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</si>
  <si>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</si>
  <si>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</si>
  <si>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</si>
  <si>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</si>
  <si>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</si>
  <si>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</si>
  <si>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</si>
  <si>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</si>
  <si>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</si>
  <si>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</si>
  <si>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</si>
  <si>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</si>
  <si>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</si>
  <si>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</si>
  <si>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</si>
  <si>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</si>
  <si>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</si>
  <si>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</si>
  <si>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</si>
  <si>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</si>
  <si>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</si>
  <si>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</si>
  <si>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</si>
  <si>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</si>
  <si>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</si>
  <si>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</si>
  <si>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</si>
  <si>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</si>
  <si>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</si>
  <si>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</si>
  <si>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</si>
  <si>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</si>
  <si>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</si>
  <si>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</si>
  <si>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</si>
  <si>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</si>
  <si>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</si>
  <si>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</si>
  <si>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</si>
  <si>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</si>
  <si>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</si>
  <si>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</si>
  <si>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</si>
  <si>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</si>
  <si>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</si>
  <si>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</si>
  <si>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</si>
  <si>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</si>
  <si>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</si>
  <si>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</si>
  <si>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</si>
  <si>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</si>
  <si>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</si>
  <si>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</si>
  <si>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</si>
  <si>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</si>
  <si>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</si>
  <si>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</si>
  <si>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</si>
  <si>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</si>
  <si>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</si>
  <si>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</si>
  <si>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</si>
  <si>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</si>
  <si>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</si>
  <si>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</si>
  <si>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</si>
  <si>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</si>
  <si>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</si>
  <si>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</si>
  <si>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</si>
  <si>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</si>
  <si>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</si>
  <si>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</si>
  <si>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</si>
  <si>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</si>
  <si>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</si>
  <si>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</si>
  <si>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</si>
  <si>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</si>
  <si>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</si>
  <si>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</si>
  <si>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</si>
  <si>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</si>
  <si>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</si>
  <si>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</si>
  <si>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</si>
  <si>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</si>
  <si>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</si>
  <si>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</si>
  <si>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</si>
  <si>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</si>
  <si>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</si>
  <si>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</si>
  <si>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</si>
  <si>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</si>
  <si>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</si>
  <si>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</si>
  <si>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</si>
  <si>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</si>
  <si>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</si>
  <si>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</si>
  <si>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</si>
  <si>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</si>
  <si>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</si>
  <si>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</si>
  <si>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</si>
  <si>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</si>
  <si>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</si>
  <si>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</si>
  <si>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</si>
  <si>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</si>
  <si>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</si>
  <si>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</si>
  <si>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</si>
  <si>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</si>
  <si>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</si>
  <si>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</si>
  <si>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</si>
  <si>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</si>
  <si>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</si>
  <si>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</si>
  <si>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</si>
  <si>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</si>
  <si>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</si>
  <si>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</si>
  <si>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</si>
  <si>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</si>
  <si>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</si>
  <si>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</si>
  <si>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</si>
  <si>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</si>
  <si>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</si>
  <si>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</si>
  <si>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</si>
  <si>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</si>
  <si>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</si>
  <si>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</si>
  <si>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</si>
  <si>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</si>
  <si>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</si>
  <si>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</si>
  <si>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</si>
  <si>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</si>
  <si>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</si>
  <si>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</si>
  <si>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</si>
  <si>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</si>
  <si>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</si>
  <si>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</si>
  <si>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</si>
  <si>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</si>
  <si>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</si>
  <si>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</si>
  <si>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</si>
  <si>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</si>
  <si>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</si>
  <si>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</si>
  <si>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</si>
  <si>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</si>
  <si>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</si>
  <si>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</si>
  <si>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</si>
  <si>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</si>
  <si>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</si>
  <si>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</si>
  <si>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</si>
  <si>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</si>
  <si>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</si>
  <si>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</si>
  <si>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</si>
  <si>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</si>
  <si>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</si>
  <si>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</si>
  <si>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</si>
  <si>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</si>
  <si>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</si>
  <si>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</si>
  <si>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</si>
  <si>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</si>
  <si>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</si>
  <si>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</si>
  <si>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</si>
  <si>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</si>
  <si>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</si>
  <si>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</si>
  <si>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</si>
  <si>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</si>
  <si>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</si>
  <si>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</si>
  <si>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</si>
  <si>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</si>
  <si>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</si>
  <si>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</si>
  <si>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</si>
  <si>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</si>
  <si>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</si>
  <si>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</si>
  <si>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</si>
  <si>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</si>
  <si>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</si>
  <si>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</si>
  <si>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</si>
  <si>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</si>
  <si>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</si>
  <si>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</si>
  <si>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</si>
  <si>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</si>
  <si>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</si>
  <si>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</si>
  <si>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</si>
  <si>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</si>
  <si>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</si>
  <si>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</si>
  <si>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</si>
  <si>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</si>
  <si>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</si>
  <si>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</si>
  <si>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</si>
  <si>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</si>
  <si>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</si>
  <si>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</si>
  <si>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</si>
  <si>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</si>
  <si>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</si>
  <si>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</si>
  <si>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</si>
  <si>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</si>
  <si>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</si>
  <si>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</si>
  <si>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</si>
  <si>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</si>
  <si>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</si>
  <si>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</si>
  <si>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</si>
  <si>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</si>
  <si>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</si>
  <si>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</si>
  <si>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</si>
  <si>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</si>
  <si>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</si>
  <si>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</si>
  <si>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</si>
  <si>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</si>
  <si>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</si>
  <si>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</si>
  <si>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</si>
  <si>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</si>
  <si>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</si>
  <si>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</si>
  <si>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</si>
  <si>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</si>
  <si>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</si>
  <si>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</si>
  <si>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</si>
  <si>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</si>
  <si>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</si>
  <si>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</si>
  <si>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</si>
  <si>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</si>
  <si>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</si>
  <si>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</si>
  <si>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</si>
  <si>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</si>
  <si>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</si>
  <si>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</si>
  <si>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</si>
  <si>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</si>
  <si>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</si>
  <si>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</si>
  <si>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</si>
  <si>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</si>
  <si>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</si>
  <si>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</si>
  <si>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</si>
  <si>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</si>
  <si>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</si>
  <si>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</si>
  <si>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</si>
  <si>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</si>
  <si>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</si>
  <si>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</si>
  <si>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</si>
  <si>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</si>
  <si>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</si>
  <si>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</si>
  <si>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</si>
  <si>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</si>
  <si>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</si>
  <si>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</si>
  <si>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</si>
  <si>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</si>
  <si>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</si>
  <si>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</si>
  <si>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</si>
  <si>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</si>
  <si>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</si>
  <si>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</si>
  <si>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</si>
  <si>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</si>
  <si>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</si>
  <si>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</si>
  <si>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</si>
  <si>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</si>
  <si>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</si>
  <si>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</si>
  <si>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</si>
  <si>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</si>
  <si>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</si>
  <si>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</si>
  <si>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</si>
  <si>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</si>
  <si>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</si>
  <si>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</si>
  <si>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</si>
  <si>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</si>
  <si>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</si>
  <si>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</si>
  <si>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</si>
  <si>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</si>
  <si>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</si>
  <si>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</si>
  <si>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</si>
  <si>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</si>
  <si>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</si>
  <si>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</si>
  <si>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</si>
  <si>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</si>
  <si>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</si>
  <si>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</si>
  <si>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</si>
  <si>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</si>
  <si>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</si>
  <si>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</si>
  <si>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</si>
  <si>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</si>
  <si>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</si>
  <si>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</si>
  <si>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</si>
  <si>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</si>
  <si>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</si>
  <si>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</si>
  <si>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</si>
  <si>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</si>
  <si>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</si>
  <si>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</si>
  <si>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</si>
  <si>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</si>
  <si>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</si>
  <si>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</si>
  <si>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</si>
  <si>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</si>
  <si>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</si>
  <si>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</si>
  <si>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</si>
  <si>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</si>
  <si>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</si>
  <si>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</si>
  <si>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</si>
  <si>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</si>
  <si>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</si>
  <si>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</si>
  <si>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</si>
  <si>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</si>
  <si>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</si>
  <si>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</si>
  <si>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</si>
  <si>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</si>
  <si>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</si>
  <si>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</si>
  <si>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</si>
  <si>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</si>
  <si>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</si>
  <si>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</si>
  <si>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</si>
  <si>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</si>
  <si>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</si>
  <si>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</si>
  <si>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</si>
  <si>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</si>
  <si>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</si>
  <si>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</si>
  <si>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</si>
  <si>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</si>
  <si>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</si>
  <si>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</si>
  <si>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</si>
  <si>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</si>
  <si>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</si>
  <si>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</si>
  <si>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</si>
  <si>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</si>
  <si>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</si>
  <si>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</si>
  <si>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</si>
  <si>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</si>
  <si>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</si>
  <si>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</si>
  <si>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</si>
  <si>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</si>
  <si>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</si>
  <si>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</si>
  <si>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</si>
  <si>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</si>
  <si>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</si>
  <si>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</si>
  <si>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</si>
  <si>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</si>
  <si>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</si>
  <si>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</si>
  <si>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</si>
  <si>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</si>
  <si>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</si>
  <si>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</si>
  <si>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</si>
  <si>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</si>
  <si>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</si>
  <si>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</si>
  <si>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</si>
  <si>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</si>
  <si>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</si>
  <si>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</si>
  <si>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</si>
  <si>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</si>
  <si>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</si>
  <si>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</si>
  <si>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</si>
  <si>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</si>
  <si>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</si>
  <si>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</si>
  <si>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</si>
  <si>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</si>
  <si>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</si>
  <si>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</si>
  <si>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</si>
  <si>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</si>
  <si>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</si>
  <si>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</si>
  <si>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</si>
  <si>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</si>
  <si>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</si>
  <si>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</si>
  <si>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</si>
  <si>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</si>
  <si>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</si>
  <si>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</si>
  <si>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</si>
  <si>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</si>
  <si>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</si>
  <si>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</si>
  <si>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</si>
  <si>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</si>
  <si>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</si>
  <si>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</si>
  <si>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</si>
  <si>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</si>
  <si>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</si>
  <si>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</si>
  <si>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</si>
  <si>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</si>
  <si>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</si>
  <si>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</si>
  <si>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</si>
  <si>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</si>
  <si>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</si>
  <si>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</si>
  <si>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</si>
  <si>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</si>
  <si>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</si>
  <si>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</si>
  <si>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</si>
  <si>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</si>
  <si>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</si>
  <si>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</si>
  <si>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</si>
  <si>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</si>
  <si>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</si>
  <si>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</si>
  <si>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</si>
  <si>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</si>
  <si>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</si>
  <si>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</si>
  <si>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</si>
  <si>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</si>
  <si>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</si>
  <si>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</si>
  <si>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</si>
  <si>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</si>
  <si>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</si>
  <si>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</si>
  <si>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</si>
  <si>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</si>
  <si>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</si>
  <si>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</si>
  <si>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</si>
  <si>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</si>
  <si>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</si>
  <si>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</si>
  <si>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</si>
  <si>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</si>
  <si>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</si>
  <si>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</si>
  <si>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</si>
  <si>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</si>
  <si>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</si>
  <si>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</si>
  <si>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</si>
  <si>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</si>
  <si>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</si>
  <si>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</si>
  <si>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</si>
  <si>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</si>
  <si>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</si>
  <si>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</si>
  <si>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</si>
  <si>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</si>
  <si>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</si>
  <si>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</si>
  <si>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</si>
  <si>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</si>
  <si>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</si>
  <si>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</si>
  <si>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</si>
  <si>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</si>
  <si>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</si>
  <si>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</si>
  <si>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</si>
  <si>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</si>
  <si>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</si>
  <si>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</si>
  <si>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</si>
  <si>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</si>
  <si>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</si>
  <si>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</si>
  <si>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</si>
  <si>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</si>
  <si>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</si>
  <si>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</si>
  <si>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</si>
  <si>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</si>
  <si>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</si>
  <si>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</si>
  <si>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</si>
  <si>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</si>
  <si>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</si>
  <si>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</si>
  <si>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</si>
  <si>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</si>
  <si>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</si>
  <si>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</si>
  <si>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</si>
  <si>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</si>
  <si>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</si>
  <si>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</si>
  <si>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</si>
  <si>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</si>
  <si>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</si>
  <si>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</si>
  <si>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</si>
  <si>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</si>
  <si>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</si>
  <si>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</si>
  <si>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</si>
  <si>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</si>
  <si>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</si>
  <si>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</si>
  <si>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</si>
  <si>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</si>
  <si>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</si>
  <si>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</si>
  <si>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</si>
  <si>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</si>
  <si>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</si>
  <si>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</si>
  <si>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</si>
  <si>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</si>
  <si>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</si>
  <si>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</si>
  <si>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</si>
  <si>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</si>
  <si>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</si>
  <si>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</si>
  <si>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</si>
  <si>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</si>
  <si>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</si>
  <si>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</si>
  <si>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</si>
  <si>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</si>
  <si>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</si>
  <si>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</si>
  <si>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</si>
  <si>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</si>
  <si>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</si>
  <si>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</si>
  <si>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</si>
  <si>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</si>
  <si>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</si>
  <si>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</si>
  <si>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</si>
  <si>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</si>
  <si>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</si>
  <si>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</si>
  <si>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</si>
  <si>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</si>
  <si>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</si>
  <si>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</si>
  <si>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</si>
  <si>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</si>
  <si>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</si>
  <si>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</si>
  <si>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</si>
  <si>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</si>
  <si>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</si>
  <si>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</si>
  <si>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</si>
  <si>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</si>
  <si>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</si>
  <si>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</si>
  <si>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</si>
  <si>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</si>
  <si>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</si>
  <si>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</si>
  <si>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</si>
  <si>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</si>
  <si>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</si>
  <si>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</si>
  <si>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</si>
  <si>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</si>
  <si>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</si>
  <si>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</si>
  <si>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</si>
  <si>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</si>
  <si>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</si>
  <si>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</si>
  <si>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</si>
  <si>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</si>
  <si>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</si>
  <si>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</si>
  <si>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</si>
  <si>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</si>
  <si>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</si>
  <si>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</si>
  <si>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</si>
  <si>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</si>
  <si>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</si>
  <si>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</si>
  <si>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</si>
  <si>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</si>
  <si>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</si>
  <si>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</si>
  <si>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</si>
  <si>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</si>
  <si>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</si>
  <si>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</si>
  <si>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</si>
  <si>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</si>
  <si>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</si>
  <si>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</si>
  <si>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</si>
  <si>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</si>
  <si>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</si>
  <si>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</si>
  <si>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</si>
  <si>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</si>
  <si>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</si>
  <si>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</si>
  <si>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</si>
  <si>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</si>
  <si>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</si>
  <si>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</si>
  <si>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</si>
  <si>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</si>
  <si>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</si>
  <si>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</si>
  <si>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</si>
  <si>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</si>
  <si>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</si>
  <si>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</si>
  <si>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</si>
  <si>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</si>
  <si>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</si>
  <si>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</si>
  <si>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</si>
  <si>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</si>
  <si>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</si>
  <si>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</si>
  <si>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</si>
  <si>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</si>
  <si>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</si>
  <si>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</si>
  <si>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</si>
  <si>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</si>
  <si>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</si>
  <si>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</si>
  <si>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</si>
  <si>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</si>
  <si>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</si>
  <si>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</si>
  <si>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</si>
  <si>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</si>
  <si>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</si>
  <si>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</si>
  <si>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</si>
  <si>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</si>
  <si>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</si>
  <si>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</si>
  <si>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</si>
  <si>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</si>
  <si>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</si>
  <si>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</si>
  <si>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</si>
  <si>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</si>
  <si>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</si>
  <si>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</si>
  <si>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</si>
  <si>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</si>
  <si>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</si>
  <si>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</si>
  <si>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</si>
  <si>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</si>
  <si>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</si>
  <si>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</si>
  <si>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</si>
  <si>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</si>
  <si>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</si>
  <si>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</si>
  <si>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</si>
  <si>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</si>
  <si>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</si>
  <si>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</si>
  <si>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</si>
  <si>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</si>
  <si>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</si>
  <si>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</si>
  <si>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</si>
  <si>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</si>
  <si>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</si>
  <si>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</si>
  <si>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</si>
  <si>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</si>
  <si>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</si>
  <si>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</si>
  <si>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</si>
  <si>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</si>
  <si>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</si>
  <si>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</si>
  <si>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</si>
  <si>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</si>
  <si>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</si>
  <si>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</si>
  <si>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</si>
  <si>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</si>
  <si>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</si>
  <si>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</si>
  <si>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</si>
  <si>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</si>
  <si>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</si>
  <si>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</si>
  <si>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</si>
  <si>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</si>
  <si>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</si>
  <si>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</si>
  <si>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</si>
  <si>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</si>
  <si>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</si>
  <si>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</si>
  <si>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</si>
  <si>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</si>
  <si>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</si>
  <si>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</si>
  <si>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</si>
  <si>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</si>
  <si>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</si>
  <si>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</si>
  <si>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</si>
  <si>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</si>
  <si>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</si>
  <si>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</si>
  <si>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</si>
  <si>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</si>
  <si>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</si>
  <si>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</si>
  <si>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</si>
  <si>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</si>
  <si>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</si>
  <si>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</si>
  <si>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</si>
  <si>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</si>
  <si>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</si>
  <si>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</si>
  <si>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</si>
  <si>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</si>
  <si>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</si>
  <si>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</si>
  <si>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</si>
  <si>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</si>
  <si>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</si>
  <si>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</si>
  <si>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</si>
  <si>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</si>
  <si>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</si>
  <si>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</si>
  <si>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</si>
  <si>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</si>
  <si>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</si>
  <si>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</si>
  <si>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</si>
  <si>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</si>
  <si>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</si>
  <si>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</si>
  <si>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</si>
  <si>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</si>
  <si>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</si>
  <si>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</si>
  <si>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</si>
  <si>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</si>
  <si>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</si>
  <si>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</si>
  <si>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</si>
  <si>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</si>
  <si>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</si>
  <si>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</si>
  <si>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</si>
  <si>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</si>
  <si>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</si>
  <si>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</si>
  <si>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</si>
  <si>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</si>
  <si>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</si>
  <si>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</si>
  <si>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</si>
  <si>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</si>
  <si>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</si>
  <si>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</si>
  <si>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</si>
  <si>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</si>
  <si>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</si>
  <si>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</si>
  <si>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</si>
  <si>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</si>
  <si>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</si>
  <si>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</si>
  <si>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</si>
  <si>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</si>
  <si>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</si>
  <si>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</si>
  <si>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</si>
  <si>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</si>
  <si>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</si>
  <si>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</si>
  <si>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</si>
  <si>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</si>
  <si>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</si>
  <si>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</si>
  <si>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</si>
  <si>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</si>
  <si>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</si>
  <si>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</si>
  <si>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</si>
  <si>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</si>
  <si>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</si>
  <si>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</si>
  <si>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</si>
  <si>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</si>
  <si>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</si>
  <si>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</si>
  <si>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</si>
  <si>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</si>
  <si>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</si>
  <si>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</si>
  <si>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</si>
  <si>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</si>
  <si>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</si>
  <si>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</si>
  <si>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</si>
  <si>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</si>
  <si>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</si>
  <si>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</si>
  <si>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</si>
  <si>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</si>
  <si>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</si>
  <si>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</si>
  <si>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</si>
  <si>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</si>
  <si>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</si>
  <si>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</si>
  <si>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</si>
  <si>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</si>
  <si>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</si>
  <si>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</si>
  <si>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</si>
  <si>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</si>
  <si>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</si>
  <si>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</si>
  <si>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</si>
  <si>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</si>
  <si>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</si>
  <si>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</si>
  <si>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</si>
  <si>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</si>
  <si>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</si>
  <si>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</si>
  <si>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</si>
  <si>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</si>
  <si>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</si>
  <si>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</si>
  <si>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</si>
  <si>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</si>
  <si>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</si>
  <si>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</si>
  <si>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</si>
  <si>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</si>
  <si>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</si>
  <si>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</si>
  <si>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</si>
  <si>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</si>
  <si>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</si>
  <si>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</si>
  <si>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</si>
  <si>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</si>
  <si>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</si>
  <si>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</si>
  <si>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</si>
  <si>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</si>
  <si>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</si>
  <si>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</si>
  <si>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</si>
  <si>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</si>
  <si>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</si>
  <si>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</si>
  <si>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</si>
  <si>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</si>
  <si>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</si>
  <si>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</si>
  <si>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</si>
  <si>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</si>
  <si>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</si>
  <si>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</si>
  <si>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</si>
  <si>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</si>
  <si>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</si>
  <si>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</si>
  <si>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</si>
  <si>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</si>
  <si>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</si>
  <si>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</si>
  <si>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</si>
  <si>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</si>
  <si>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</si>
  <si>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</si>
  <si>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</si>
  <si>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</si>
  <si>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</si>
  <si>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</si>
  <si>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</si>
  <si>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</si>
  <si>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</si>
  <si>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</si>
  <si>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</si>
  <si>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</si>
  <si>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</si>
  <si>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</si>
  <si>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</si>
  <si>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</si>
  <si>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</si>
  <si>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</si>
  <si>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</si>
  <si>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</si>
  <si>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</si>
  <si>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</si>
  <si>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</si>
  <si>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</si>
  <si>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</si>
  <si>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</si>
  <si>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</si>
  <si>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</si>
  <si>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</si>
  <si>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</si>
  <si>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</si>
  <si>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</si>
  <si>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</si>
  <si>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</si>
  <si>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</si>
  <si>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</si>
  <si>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</si>
  <si>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</si>
  <si>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</si>
  <si>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</si>
  <si>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</si>
  <si>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</si>
  <si>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</si>
  <si>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</si>
  <si>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</si>
  <si>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</si>
  <si>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</si>
  <si>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</si>
  <si>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</si>
  <si>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</si>
  <si>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</si>
  <si>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</si>
  <si>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</si>
  <si>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</si>
  <si>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</si>
  <si>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</si>
  <si>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</si>
  <si>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</si>
  <si>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</si>
  <si>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</si>
  <si>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</si>
  <si>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</si>
  <si>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</si>
  <si>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</si>
  <si>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</si>
  <si>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</si>
  <si>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</si>
  <si>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</si>
  <si>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</si>
  <si>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</si>
  <si>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</si>
  <si>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</si>
  <si>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</si>
  <si>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</si>
  <si>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</si>
  <si>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</si>
  <si>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</si>
  <si>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</si>
  <si>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</si>
  <si>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</si>
  <si>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</si>
  <si>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</si>
  <si>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</si>
  <si>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</si>
  <si>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</si>
  <si>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</si>
  <si>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</si>
  <si>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</si>
  <si>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</si>
  <si>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</si>
  <si>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</si>
  <si>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</si>
  <si>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</si>
  <si>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</si>
  <si>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</si>
  <si>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</si>
  <si>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</si>
  <si>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</si>
  <si>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</si>
  <si>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</si>
  <si>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</si>
  <si>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</si>
  <si>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</si>
  <si>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</si>
  <si>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</si>
  <si>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</si>
  <si>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</si>
  <si>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</si>
  <si>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</si>
  <si>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</si>
  <si>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</si>
  <si>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</si>
  <si>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</si>
  <si>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</si>
  <si>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</si>
  <si>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</si>
  <si>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</si>
  <si>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</si>
  <si>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</si>
  <si>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</si>
  <si>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</si>
  <si>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</si>
  <si>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</si>
  <si>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</si>
  <si>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</si>
  <si>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</si>
  <si>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</si>
  <si>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</si>
  <si>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</si>
  <si>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</si>
  <si>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</si>
  <si>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</si>
  <si>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</si>
  <si>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</si>
  <si>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</si>
  <si>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</si>
  <si>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</si>
  <si>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</si>
  <si>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</si>
  <si>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</si>
  <si>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</si>
  <si>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</si>
  <si>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</si>
  <si>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</si>
  <si>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</si>
  <si>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</si>
  <si>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</si>
  <si>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</si>
  <si>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</si>
  <si>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</si>
  <si>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</si>
  <si>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</si>
  <si>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</si>
  <si>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</si>
  <si>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</si>
  <si>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</si>
  <si>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</si>
  <si>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</si>
  <si>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</si>
  <si>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</si>
  <si>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</si>
  <si>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</si>
  <si>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</si>
  <si>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</si>
  <si>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</si>
  <si>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</si>
  <si>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</si>
  <si>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</si>
  <si>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</si>
  <si>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</si>
  <si>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</si>
  <si>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</si>
  <si>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</si>
  <si>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</si>
  <si>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</si>
  <si>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</si>
  <si>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</si>
  <si>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</si>
  <si>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</si>
  <si>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</si>
  <si>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</si>
  <si>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</si>
  <si>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</si>
  <si>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</si>
  <si>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</si>
  <si>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</si>
  <si>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</si>
  <si>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</si>
  <si>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</si>
  <si>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</si>
  <si>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</si>
  <si>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</si>
  <si>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</si>
  <si>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</si>
  <si>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</si>
  <si>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</si>
  <si>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</si>
  <si>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</si>
  <si>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</si>
  <si>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</si>
  <si>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</si>
  <si>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</si>
  <si>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</si>
  <si>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</si>
  <si>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</si>
  <si>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</si>
  <si>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</si>
  <si>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</si>
  <si>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</si>
  <si>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</si>
  <si>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</si>
  <si>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</si>
  <si>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</si>
  <si>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</si>
  <si>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</si>
  <si>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</si>
  <si>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</si>
  <si>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</si>
  <si>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</si>
  <si>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</si>
  <si>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</si>
  <si>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</si>
  <si>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</si>
  <si>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</si>
  <si>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</si>
  <si>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</si>
  <si>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</si>
  <si>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</si>
  <si>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</si>
  <si>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</si>
  <si>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</si>
  <si>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</si>
  <si>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</si>
  <si>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</si>
  <si>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</si>
  <si>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</si>
  <si>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</si>
  <si>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</si>
  <si>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</si>
  <si>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</si>
  <si>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</si>
  <si>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</si>
  <si>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</si>
  <si>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</si>
  <si>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</si>
  <si>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</si>
  <si>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</si>
  <si>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</si>
  <si>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</si>
  <si>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</si>
  <si>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</si>
  <si>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</si>
  <si>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</si>
  <si>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</si>
  <si>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</si>
  <si>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</si>
  <si>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</si>
  <si>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</si>
  <si>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</si>
  <si>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</si>
  <si>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</si>
  <si>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</si>
  <si>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</si>
  <si>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</si>
  <si>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</si>
  <si>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</si>
  <si>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</si>
  <si>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</si>
  <si>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</si>
  <si>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</si>
  <si>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</si>
  <si>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</si>
  <si>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</si>
  <si>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</si>
  <si>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</si>
  <si>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</si>
  <si>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</si>
  <si>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</si>
  <si>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</si>
  <si>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</si>
  <si>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</si>
  <si>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</si>
  <si>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</si>
  <si>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</si>
  <si>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</si>
  <si>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</si>
  <si>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</si>
  <si>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</si>
  <si>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</si>
  <si>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</si>
  <si>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</si>
  <si>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</si>
  <si>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</si>
  <si>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</si>
  <si>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</si>
  <si>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</si>
  <si>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</si>
  <si>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</si>
  <si>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</si>
  <si>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</si>
  <si>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</si>
  <si>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</si>
  <si>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</si>
  <si>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</si>
  <si>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</si>
  <si>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</si>
  <si>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</si>
  <si>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</si>
  <si>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</si>
  <si>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</si>
  <si>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</si>
  <si>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</si>
  <si>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</si>
  <si>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</si>
  <si>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</si>
  <si>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</si>
  <si>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</si>
  <si>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</si>
  <si>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</si>
  <si>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</si>
  <si>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</si>
  <si>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</si>
  <si>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</si>
  <si>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</si>
  <si>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</si>
  <si>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</si>
  <si>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</si>
  <si>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</si>
  <si>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</si>
  <si>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</si>
  <si>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</si>
  <si>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</si>
  <si>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</si>
  <si>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</si>
  <si>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</si>
  <si>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</si>
  <si>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</si>
  <si>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</si>
  <si>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</si>
  <si>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</si>
  <si>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</si>
  <si>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</si>
  <si>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</si>
  <si>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</si>
  <si>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</si>
  <si>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</si>
  <si>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</si>
  <si>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</si>
  <si>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</si>
  <si>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</si>
  <si>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</si>
  <si>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</si>
  <si>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</si>
  <si>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</si>
  <si>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</si>
  <si>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</si>
  <si>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</si>
  <si>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</si>
  <si>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</si>
  <si>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</si>
  <si>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</si>
  <si>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</si>
  <si>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</si>
  <si>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</si>
  <si>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</si>
  <si>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</si>
  <si>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</si>
  <si>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</si>
  <si>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</si>
  <si>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</si>
  <si>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</si>
  <si>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</si>
  <si>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</si>
  <si>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</si>
  <si>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</si>
  <si>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</si>
  <si>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</si>
  <si>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</si>
  <si>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</si>
  <si>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</si>
  <si>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</si>
  <si>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</si>
  <si>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</si>
  <si>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</si>
  <si>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</si>
  <si>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</si>
  <si>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</si>
  <si>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</si>
  <si>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</si>
  <si>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</si>
  <si>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</si>
  <si>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</si>
  <si>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</si>
  <si>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</si>
  <si>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</si>
  <si>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</si>
  <si>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</si>
  <si>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</si>
  <si>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</si>
  <si>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</si>
  <si>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</si>
  <si>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</si>
  <si>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</si>
  <si>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</si>
  <si>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</si>
  <si>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</si>
  <si>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</si>
  <si>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</si>
  <si>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</si>
  <si>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</si>
  <si>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</si>
  <si>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</si>
  <si>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</si>
  <si>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</si>
  <si>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</si>
  <si>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</si>
  <si>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</si>
  <si>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</si>
  <si>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</si>
  <si>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</si>
  <si>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</si>
  <si>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</si>
  <si>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</si>
  <si>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</si>
  <si>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</si>
  <si>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</si>
  <si>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</si>
  <si>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</si>
  <si>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</si>
  <si>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</si>
  <si>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</si>
  <si>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</si>
  <si>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</si>
  <si>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</si>
  <si>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</si>
  <si>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</si>
  <si>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</si>
  <si>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</si>
  <si>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</si>
  <si>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</si>
  <si>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</si>
  <si>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</si>
  <si>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</si>
  <si>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</si>
  <si>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</si>
  <si>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</si>
  <si>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</si>
  <si>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</si>
  <si>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</si>
  <si>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</si>
  <si>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</si>
  <si>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</si>
  <si>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</si>
  <si>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</si>
  <si>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</si>
  <si>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</si>
  <si>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</si>
  <si>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</si>
  <si>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</si>
  <si>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</si>
  <si>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</si>
  <si>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</si>
  <si>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</si>
  <si>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</si>
  <si>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</si>
  <si>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</si>
  <si>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</si>
  <si>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</si>
  <si>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</si>
  <si>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</si>
  <si>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</si>
  <si>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</si>
  <si>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</si>
  <si>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</si>
  <si>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</si>
  <si>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</si>
  <si>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</si>
  <si>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</si>
  <si>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</si>
  <si>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</si>
  <si>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</si>
  <si>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</si>
  <si>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</si>
  <si>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</si>
  <si>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</si>
  <si>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</si>
  <si>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</si>
  <si>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</si>
  <si>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</si>
  <si>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</si>
  <si>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</si>
  <si>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</si>
  <si>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</si>
  <si>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</si>
  <si>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</si>
  <si>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</si>
  <si>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</si>
  <si>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</si>
  <si>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</si>
  <si>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</si>
  <si>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</si>
  <si>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</si>
  <si>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</si>
  <si>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</si>
  <si>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</si>
  <si>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</si>
  <si>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</si>
  <si>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</si>
  <si>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</si>
  <si>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</si>
  <si>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</si>
  <si>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</si>
  <si>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</si>
  <si>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</si>
  <si>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</si>
  <si>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</si>
  <si>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</si>
  <si>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</si>
  <si>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</si>
  <si>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</si>
  <si>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</si>
  <si>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</si>
  <si>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</si>
  <si>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</si>
  <si>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</si>
  <si>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</si>
  <si>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</si>
  <si>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</si>
  <si>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</si>
  <si>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</si>
  <si>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</si>
  <si>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</si>
  <si>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</si>
  <si>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</si>
  <si>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</si>
  <si>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</si>
  <si>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</si>
  <si>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</si>
  <si>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</si>
  <si>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</si>
  <si>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</si>
  <si>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</si>
  <si>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</si>
  <si>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</si>
  <si>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</si>
  <si>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</si>
  <si>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</si>
  <si>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</si>
  <si>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</si>
  <si>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</si>
  <si>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</si>
  <si>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</si>
  <si>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</si>
  <si>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</si>
  <si>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</si>
  <si>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</si>
  <si>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</si>
  <si>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</si>
  <si>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</si>
  <si>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</si>
  <si>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</si>
  <si>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</si>
  <si>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</si>
  <si>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</si>
  <si>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</si>
  <si>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</si>
  <si>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</si>
  <si>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</si>
  <si>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</si>
  <si>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</si>
  <si>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</si>
  <si>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</si>
  <si>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</si>
  <si>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</si>
  <si>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</si>
  <si>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</si>
  <si>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</si>
  <si>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</si>
  <si>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</si>
  <si>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</si>
  <si>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</si>
  <si>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</si>
  <si>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</si>
  <si>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</si>
  <si>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</si>
  <si>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</si>
  <si>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</si>
  <si>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</si>
  <si>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</si>
  <si>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</si>
  <si>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</si>
  <si>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</si>
  <si>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</si>
  <si>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</si>
  <si>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</si>
  <si>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</si>
  <si>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</si>
  <si>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</si>
  <si>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</si>
  <si>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</si>
  <si>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</si>
  <si>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</si>
  <si>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</si>
  <si>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</si>
  <si>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</si>
  <si>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</si>
  <si>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</si>
  <si>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</si>
  <si>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</si>
  <si>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</si>
  <si>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</si>
  <si>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</si>
  <si>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</si>
  <si>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</si>
  <si>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</si>
  <si>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</si>
  <si>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</si>
  <si>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</si>
  <si>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</si>
  <si>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</si>
  <si>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</si>
  <si>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</si>
  <si>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</si>
  <si>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</si>
  <si>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</si>
  <si>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</si>
  <si>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</si>
  <si>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</si>
  <si>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</si>
  <si>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</si>
  <si>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</si>
  <si>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</si>
  <si>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</si>
  <si>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</si>
  <si>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</si>
  <si>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</si>
  <si>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</si>
  <si>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</si>
  <si>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</si>
  <si>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</si>
  <si>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</si>
  <si>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</si>
  <si>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</si>
  <si>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</si>
  <si>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</si>
  <si>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</si>
  <si>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</si>
  <si>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</si>
  <si>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</si>
  <si>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</si>
  <si>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</si>
  <si>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</si>
  <si>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</si>
  <si>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</si>
  <si>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</si>
  <si>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</si>
  <si>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</si>
  <si>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</si>
  <si>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</si>
  <si>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</si>
  <si>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</si>
  <si>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</si>
  <si>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</si>
  <si>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</si>
  <si>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</si>
  <si>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</si>
  <si>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</si>
  <si>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</si>
  <si>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</si>
  <si>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</si>
  <si>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</si>
  <si>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</si>
  <si>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</si>
  <si>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</si>
  <si>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</si>
  <si>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</si>
  <si>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</si>
  <si>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</si>
  <si>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</si>
  <si>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</si>
  <si>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</si>
  <si>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</si>
  <si>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</si>
  <si>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</si>
  <si>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</si>
  <si>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</si>
  <si>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</si>
  <si>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</si>
  <si>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</si>
  <si>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</si>
  <si>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</si>
  <si>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</si>
  <si>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</si>
  <si>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</si>
  <si>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</si>
  <si>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</si>
  <si>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</si>
  <si>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</si>
  <si>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</si>
  <si>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</si>
  <si>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</si>
  <si>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</si>
  <si>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</si>
  <si>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</si>
  <si>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</si>
  <si>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</si>
  <si>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</si>
  <si>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</si>
  <si>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</si>
  <si>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</si>
  <si>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</si>
  <si>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</si>
  <si>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</si>
  <si>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</si>
  <si>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</si>
  <si>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</si>
  <si>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</si>
  <si>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</si>
  <si>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</si>
  <si>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</si>
  <si>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</si>
  <si>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</si>
  <si>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</si>
  <si>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</si>
  <si>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</si>
  <si>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</si>
  <si>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</si>
  <si>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</si>
  <si>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</si>
  <si>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</si>
  <si>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</si>
  <si>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</si>
  <si>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</si>
  <si>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</si>
  <si>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</si>
  <si>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</si>
  <si>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</si>
  <si>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</si>
  <si>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</si>
  <si>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</si>
  <si>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</si>
  <si>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</si>
  <si>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</si>
  <si>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</si>
  <si>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</si>
  <si>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</si>
  <si>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</si>
  <si>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</si>
  <si>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</si>
  <si>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</si>
  <si>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</si>
  <si>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</si>
  <si>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</si>
  <si>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</si>
  <si>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</si>
  <si>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</si>
  <si>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</si>
  <si>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</si>
  <si>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</si>
  <si>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</si>
  <si>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</si>
  <si>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</si>
  <si>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</si>
  <si>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</si>
  <si>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</si>
  <si>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</si>
  <si>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</si>
  <si>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</si>
  <si>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</si>
  <si>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</si>
  <si>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</si>
  <si>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</si>
  <si>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</si>
  <si>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</si>
  <si>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</si>
  <si>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</si>
  <si>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</si>
  <si>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</si>
  <si>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</si>
  <si>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</si>
  <si>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</si>
  <si>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</si>
  <si>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</si>
  <si>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</si>
  <si>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</si>
  <si>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</si>
  <si>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</si>
  <si>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</si>
  <si>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</si>
  <si>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</si>
  <si>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</si>
  <si>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</si>
  <si>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</si>
  <si>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</si>
  <si>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</si>
  <si>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</si>
  <si>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</si>
  <si>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</si>
  <si>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</si>
  <si>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</si>
  <si>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</si>
  <si>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</si>
  <si>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</si>
  <si>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</si>
  <si>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</si>
  <si>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</si>
  <si>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</si>
  <si>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</si>
  <si>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</si>
  <si>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</si>
  <si>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</si>
  <si>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</si>
  <si>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</si>
  <si>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</si>
  <si>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</si>
  <si>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</si>
  <si>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</si>
  <si>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</si>
  <si>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</si>
  <si>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</si>
  <si>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</si>
  <si>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</si>
  <si>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</si>
  <si>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</si>
  <si>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</si>
  <si>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</si>
  <si>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</si>
  <si>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</si>
  <si>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</si>
  <si>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</si>
  <si>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</si>
  <si>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</si>
  <si>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</si>
  <si>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</si>
  <si>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</si>
  <si>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</si>
  <si>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</si>
  <si>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</si>
  <si>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</si>
  <si>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</si>
  <si>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</si>
  <si>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</si>
  <si>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</si>
  <si>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</si>
  <si>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</si>
  <si>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</si>
  <si>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</si>
  <si>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</si>
  <si>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</si>
  <si>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</si>
  <si>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</si>
  <si>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</si>
  <si>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</si>
  <si>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</si>
  <si>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</si>
  <si>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</si>
  <si>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</si>
  <si>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</si>
  <si>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</si>
  <si>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</si>
  <si>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</si>
  <si>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</si>
  <si>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</si>
  <si>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</si>
  <si>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</si>
  <si>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</si>
  <si>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</si>
  <si>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</si>
  <si>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</si>
  <si>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</si>
  <si>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</si>
  <si>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</si>
  <si>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</si>
  <si>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</si>
  <si>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</si>
  <si>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</si>
  <si>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</si>
  <si>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</si>
  <si>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</si>
  <si>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</si>
  <si>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</si>
  <si>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</si>
  <si>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</si>
  <si>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</si>
  <si>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</si>
  <si>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</si>
  <si>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</si>
  <si>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</si>
  <si>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</si>
  <si>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</si>
  <si>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</si>
  <si>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</si>
  <si>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</si>
  <si>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</si>
  <si>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</si>
  <si>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</si>
  <si>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</si>
  <si>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</si>
  <si>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</si>
  <si>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</si>
  <si>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</si>
  <si>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</si>
  <si>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</si>
  <si>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</si>
  <si>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</si>
  <si>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</si>
  <si>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</si>
  <si>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</si>
  <si>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</si>
  <si>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</si>
  <si>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</si>
  <si>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</si>
  <si>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</si>
  <si>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</si>
  <si>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</si>
  <si>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</si>
  <si>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</si>
  <si>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</si>
  <si>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</si>
  <si>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</si>
  <si>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</si>
  <si>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</si>
  <si>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</si>
  <si>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</si>
  <si>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</si>
  <si>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</si>
  <si>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</si>
  <si>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</si>
  <si>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</si>
  <si>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</si>
  <si>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</si>
  <si>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</si>
  <si>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</si>
  <si>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</si>
  <si>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</si>
  <si>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</si>
  <si>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</si>
  <si>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</si>
  <si>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</si>
  <si>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</si>
  <si>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</si>
  <si>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</si>
  <si>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</si>
  <si>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</si>
  <si>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</si>
  <si>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</si>
  <si>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</si>
  <si>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</si>
  <si>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</si>
  <si>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</si>
  <si>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</si>
  <si>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</si>
  <si>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</si>
  <si>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</si>
  <si>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</si>
  <si>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</si>
  <si>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</si>
  <si>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</si>
  <si>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</si>
  <si>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</si>
  <si>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</si>
  <si>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</si>
  <si>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</si>
  <si>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</si>
  <si>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</si>
  <si>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</si>
  <si>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</si>
  <si>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</si>
  <si>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</si>
  <si>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</si>
  <si>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</si>
  <si>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</si>
  <si>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</si>
  <si>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</si>
  <si>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</si>
  <si>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</si>
  <si>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</si>
  <si>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</si>
  <si>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</si>
  <si>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</si>
  <si>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</si>
  <si>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</si>
  <si>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</si>
  <si>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</si>
  <si>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</si>
  <si>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</si>
  <si>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</si>
  <si>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</si>
  <si>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</si>
  <si>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</si>
  <si>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</si>
  <si>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</si>
  <si>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</si>
  <si>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</si>
  <si>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</si>
  <si>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</si>
  <si>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</si>
  <si>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</si>
  <si>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</si>
  <si>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</si>
  <si>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</si>
  <si>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</si>
  <si>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</si>
  <si>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</si>
  <si>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</si>
  <si>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</si>
  <si>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</si>
  <si>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</si>
  <si>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</si>
  <si>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</si>
  <si>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</si>
  <si>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</si>
  <si>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</si>
  <si>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</si>
  <si>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</si>
  <si>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</si>
  <si>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</si>
  <si>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</si>
  <si>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</si>
  <si>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</si>
  <si>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</si>
  <si>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</si>
  <si>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</si>
  <si>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</si>
  <si>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</si>
  <si>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</si>
  <si>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</si>
  <si>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</si>
  <si>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</si>
  <si>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</si>
  <si>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</si>
  <si>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</si>
  <si>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</si>
  <si>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</si>
  <si>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</si>
  <si>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</si>
  <si>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</si>
  <si>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</si>
  <si>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</si>
  <si>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</si>
  <si>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</si>
  <si>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</si>
  <si>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</si>
  <si>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</si>
  <si>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</si>
  <si>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</si>
  <si>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</si>
  <si>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</si>
  <si>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</si>
  <si>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</si>
  <si>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</si>
  <si>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</si>
  <si>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</si>
  <si>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</si>
  <si>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</si>
  <si>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</si>
  <si>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</si>
  <si>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</si>
  <si>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</si>
  <si>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</si>
  <si>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</si>
  <si>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</si>
  <si>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</si>
  <si>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</si>
  <si>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</si>
  <si>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</si>
  <si>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</si>
  <si>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</si>
  <si>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</si>
  <si>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</si>
  <si>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</si>
  <si>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</si>
  <si>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</si>
  <si>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</si>
  <si>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</si>
  <si>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</si>
  <si>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</si>
  <si>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</si>
  <si>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</si>
  <si>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</si>
  <si>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</si>
  <si>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</si>
  <si>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</si>
  <si>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</si>
  <si>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</si>
  <si>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</si>
  <si>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</si>
  <si>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</si>
  <si>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</si>
  <si>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</si>
  <si>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</si>
  <si>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</si>
  <si>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</si>
  <si>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</si>
  <si>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</si>
  <si>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</si>
  <si>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</si>
  <si>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</si>
  <si>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</si>
  <si>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</si>
  <si>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</si>
  <si>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</si>
  <si>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</si>
  <si>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</si>
  <si>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</si>
  <si>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</si>
  <si>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</si>
  <si>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</si>
  <si>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</si>
  <si>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</si>
  <si>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</si>
  <si>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</si>
  <si>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</si>
  <si>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</si>
  <si>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</si>
  <si>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</si>
  <si>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</si>
  <si>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</si>
  <si>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</si>
  <si>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</si>
  <si>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</si>
  <si>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</si>
  <si>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</si>
  <si>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</si>
  <si>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</si>
  <si>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</si>
  <si>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</si>
  <si>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</si>
  <si>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</si>
  <si>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</si>
  <si>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</si>
  <si>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</si>
  <si>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</si>
  <si>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</si>
  <si>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</si>
  <si>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</si>
  <si>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</si>
  <si>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</si>
  <si>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</si>
  <si>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</si>
  <si>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</si>
  <si>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</si>
  <si>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</si>
  <si>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</si>
  <si>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</si>
  <si>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</si>
  <si>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</si>
  <si>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</si>
  <si>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</si>
  <si>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</si>
  <si>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</si>
  <si>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</si>
  <si>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</si>
  <si>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</si>
  <si>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</si>
  <si>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</si>
  <si>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</si>
  <si>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</si>
  <si>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</si>
  <si>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</si>
  <si>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</si>
  <si>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</si>
  <si>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</si>
  <si>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</si>
  <si>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</si>
  <si>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</si>
  <si>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</si>
  <si>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</si>
  <si>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</si>
  <si>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</si>
  <si>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</si>
  <si>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</si>
  <si>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</si>
  <si>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</si>
  <si>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</si>
  <si>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</si>
  <si>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</si>
  <si>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</si>
  <si>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</si>
  <si>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</si>
  <si>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</si>
  <si>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</si>
  <si>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</si>
  <si>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</si>
  <si>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</si>
  <si>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</si>
  <si>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</si>
  <si>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</si>
  <si>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</si>
  <si>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</si>
  <si>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</si>
  <si>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</si>
  <si>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</si>
  <si>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</si>
  <si>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</si>
  <si>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</si>
  <si>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</si>
  <si>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</si>
  <si>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</si>
  <si>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</si>
  <si>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</si>
  <si>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</si>
  <si>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</si>
  <si>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</si>
  <si>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</si>
  <si>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</si>
  <si>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</si>
  <si>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</si>
  <si>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</si>
  <si>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</si>
  <si>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</si>
  <si>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</si>
  <si>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</si>
  <si>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</si>
  <si>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</si>
  <si>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</si>
  <si>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</si>
  <si>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</si>
  <si>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</si>
  <si>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</si>
  <si>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</si>
  <si>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</si>
  <si>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</si>
  <si>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</si>
  <si>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</si>
  <si>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</si>
  <si>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</si>
  <si>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</si>
  <si>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</si>
  <si>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</si>
  <si>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</si>
  <si>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</si>
  <si>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</si>
  <si>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</si>
  <si>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</si>
  <si>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</si>
  <si>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</si>
  <si>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</si>
  <si>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</si>
  <si>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</si>
  <si>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</si>
  <si>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</si>
  <si>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</si>
  <si>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</si>
  <si>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</si>
  <si>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</si>
  <si>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</si>
  <si>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</si>
  <si>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</si>
  <si>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</si>
  <si>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</si>
  <si>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</si>
  <si>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</si>
  <si>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</si>
  <si>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</si>
  <si>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</si>
  <si>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</si>
  <si>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</si>
  <si>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</si>
  <si>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</si>
  <si>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</si>
  <si>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</si>
  <si>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</si>
  <si>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</si>
  <si>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</si>
  <si>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</si>
  <si>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</si>
  <si>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</si>
  <si>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</si>
  <si>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</si>
  <si>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</si>
  <si>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</si>
  <si>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</si>
  <si>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</si>
  <si>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</si>
  <si>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</si>
  <si>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</si>
  <si>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</si>
  <si>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</si>
  <si>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</si>
  <si>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</si>
  <si>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</si>
  <si>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</si>
  <si>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</si>
  <si>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</si>
  <si>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</si>
  <si>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</si>
  <si>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</si>
  <si>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</si>
  <si>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</si>
  <si>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</si>
  <si>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</si>
  <si>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</si>
  <si>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</si>
  <si>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</si>
  <si>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</si>
  <si>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</si>
  <si>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</si>
  <si>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</si>
  <si>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</si>
  <si>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</si>
  <si>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</si>
  <si>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</si>
  <si>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</si>
  <si>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</si>
  <si>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</si>
  <si>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</si>
  <si>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</si>
  <si>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</si>
  <si>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</si>
  <si>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</si>
  <si>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</si>
  <si>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</si>
  <si>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</si>
  <si>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</si>
  <si>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</si>
  <si>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</si>
  <si>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</si>
  <si>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</si>
  <si>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</si>
  <si>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</si>
  <si>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</si>
  <si>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</si>
  <si>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</si>
  <si>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</si>
  <si>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</si>
  <si>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</si>
  <si>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</si>
  <si>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</si>
  <si>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</si>
  <si>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</si>
  <si>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</si>
  <si>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</si>
  <si>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</si>
  <si>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</si>
  <si>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</si>
  <si>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</si>
  <si>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</si>
  <si>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</si>
  <si>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</si>
  <si>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</si>
  <si>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</si>
  <si>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</si>
  <si>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</si>
  <si>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</si>
  <si>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</si>
  <si>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</si>
  <si>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</si>
  <si>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</si>
  <si>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</si>
  <si>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</si>
  <si>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</si>
  <si>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</si>
  <si>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</si>
  <si>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</si>
  <si>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</si>
  <si>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</si>
  <si>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</si>
  <si>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</si>
  <si>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</si>
  <si>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</si>
  <si>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</si>
  <si>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</si>
  <si>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</si>
  <si>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</si>
  <si>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</si>
  <si>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</si>
  <si>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</si>
  <si>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</si>
  <si>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</si>
  <si>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</si>
  <si>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</si>
  <si>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</si>
  <si>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</si>
  <si>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</si>
  <si>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</si>
  <si>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</si>
  <si>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</si>
  <si>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</si>
  <si>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</si>
  <si>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</si>
  <si>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</si>
  <si>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</si>
  <si>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</si>
  <si>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</si>
  <si>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</si>
  <si>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</si>
  <si>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</si>
  <si>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</si>
  <si>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</si>
  <si>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</si>
  <si>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</si>
  <si>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</si>
  <si>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</si>
  <si>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</si>
  <si>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</si>
  <si>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</si>
  <si>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</si>
  <si>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</si>
  <si>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</si>
  <si>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</si>
  <si>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</si>
  <si>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</si>
  <si>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</si>
  <si>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</si>
  <si>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</si>
  <si>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</si>
  <si>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</si>
  <si>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</si>
  <si>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</si>
  <si>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</si>
  <si>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</si>
  <si>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</si>
  <si>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</si>
  <si>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</si>
  <si>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</si>
  <si>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</si>
  <si>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</si>
  <si>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</si>
  <si>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</si>
  <si>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</si>
  <si>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</si>
  <si>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</si>
  <si>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</si>
  <si>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</si>
  <si>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</si>
  <si>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</si>
  <si>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</si>
  <si>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</si>
  <si>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</si>
  <si>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</si>
  <si>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</si>
  <si>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</si>
  <si>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</si>
  <si>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</si>
  <si>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</si>
  <si>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</si>
  <si>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</si>
  <si>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</si>
  <si>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</si>
  <si>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</si>
  <si>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</si>
  <si>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</si>
  <si>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</si>
  <si>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</si>
  <si>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</si>
  <si>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</si>
  <si>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</si>
  <si>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</si>
  <si>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</si>
  <si>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</si>
  <si>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</si>
  <si>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</si>
  <si>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</si>
  <si>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</si>
  <si>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</si>
  <si>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</si>
  <si>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</si>
  <si>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</si>
  <si>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</si>
  <si>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</si>
  <si>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</si>
  <si>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</si>
  <si>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</si>
  <si>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</si>
  <si>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</si>
  <si>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</si>
  <si>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</si>
  <si>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</si>
  <si>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</si>
  <si>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</si>
  <si>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</si>
  <si>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</si>
  <si>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</si>
  <si>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</si>
  <si>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</si>
  <si>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</si>
  <si>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</si>
  <si>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</si>
  <si>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</si>
  <si>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</si>
  <si>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</si>
  <si>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</si>
  <si>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</si>
  <si>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</si>
  <si>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</si>
  <si>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</si>
  <si>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</si>
  <si>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</si>
  <si>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</si>
  <si>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</si>
  <si>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</si>
  <si>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</si>
  <si>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</si>
  <si>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</si>
  <si>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</si>
  <si>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</si>
  <si>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</si>
  <si>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</si>
  <si>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</si>
  <si>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</si>
  <si>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</si>
  <si>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</si>
  <si>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</si>
  <si>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</si>
  <si>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</si>
  <si>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</si>
  <si>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</si>
  <si>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</si>
  <si>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</si>
  <si>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</si>
  <si>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</si>
  <si>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</si>
  <si>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</si>
  <si>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</si>
  <si>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</si>
  <si>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</si>
  <si>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</si>
  <si>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</si>
  <si>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</si>
  <si>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</si>
  <si>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</si>
  <si>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</si>
  <si>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</si>
  <si>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</si>
  <si>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</si>
  <si>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</si>
  <si>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</si>
  <si>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</si>
  <si>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</si>
  <si>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</si>
  <si>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</si>
  <si>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</si>
  <si>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</si>
  <si>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</si>
  <si>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</si>
  <si>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</si>
  <si>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</si>
  <si>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</si>
  <si>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</si>
  <si>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</si>
  <si>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</si>
  <si>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</si>
  <si>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</si>
  <si>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</si>
  <si>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</si>
  <si>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</si>
  <si>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</si>
  <si>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</si>
  <si>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</si>
  <si>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</si>
  <si>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</si>
  <si>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</si>
  <si>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</si>
  <si>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</si>
  <si>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</si>
  <si>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</si>
  <si>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</si>
  <si>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</si>
  <si>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</si>
  <si>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</si>
  <si>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</si>
  <si>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</si>
  <si>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</si>
  <si>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</si>
  <si>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</si>
  <si>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</si>
  <si>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</si>
  <si>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</si>
  <si>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</si>
  <si>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</si>
  <si>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</si>
  <si>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</si>
  <si>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</si>
  <si>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</si>
  <si>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</si>
  <si>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</si>
  <si>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</si>
  <si>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</si>
  <si>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</si>
  <si>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</si>
  <si>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</si>
  <si>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</si>
  <si>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</si>
  <si>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</si>
  <si>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</si>
  <si>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</si>
  <si>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</si>
  <si>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</si>
  <si>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</si>
  <si>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</si>
  <si>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</si>
  <si>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</si>
  <si>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</si>
  <si>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</si>
  <si>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</si>
  <si>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</si>
  <si>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</si>
  <si>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</si>
  <si>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</si>
  <si>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</si>
  <si>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</si>
  <si>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</si>
  <si>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</si>
  <si>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</si>
  <si>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</si>
  <si>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</si>
  <si>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</si>
  <si>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</si>
  <si>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</si>
  <si>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</si>
  <si>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</si>
  <si>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</si>
  <si>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</si>
  <si>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</si>
  <si>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</si>
  <si>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</si>
  <si>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</si>
  <si>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</si>
  <si>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</si>
  <si>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</si>
  <si>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</si>
  <si>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</si>
  <si>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</si>
  <si>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</si>
  <si>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</si>
  <si>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</si>
  <si>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</si>
  <si>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</si>
  <si>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</si>
  <si>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</si>
  <si>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</si>
  <si>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</si>
  <si>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</si>
  <si>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</si>
  <si>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</si>
  <si>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</si>
  <si>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</si>
  <si>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</si>
  <si>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</si>
  <si>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</si>
  <si>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</si>
  <si>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</si>
  <si>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</si>
  <si>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</si>
  <si>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</si>
  <si>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</si>
  <si>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</si>
  <si>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</si>
  <si>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</si>
  <si>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</si>
  <si>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</si>
  <si>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</si>
  <si>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</si>
  <si>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</si>
  <si>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</si>
  <si>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</si>
  <si>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</si>
  <si>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</si>
  <si>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</si>
  <si>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</si>
  <si>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</si>
  <si>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</si>
  <si>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</si>
  <si>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</si>
  <si>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</si>
  <si>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</si>
  <si>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</si>
  <si>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</si>
  <si>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</si>
  <si>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</si>
  <si>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</si>
  <si>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</si>
  <si>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</si>
  <si>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</si>
  <si>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</si>
  <si>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</si>
  <si>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</si>
  <si>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</si>
  <si>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</si>
  <si>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</si>
  <si>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</si>
  <si>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</si>
  <si>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</si>
  <si>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</si>
  <si>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</si>
  <si>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</si>
  <si>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</si>
  <si>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</si>
  <si>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</si>
  <si>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</si>
  <si>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</si>
  <si>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</si>
  <si>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</si>
  <si>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</si>
  <si>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</si>
  <si>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</si>
  <si>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</si>
  <si>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</si>
  <si>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</si>
  <si>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</si>
  <si>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</si>
  <si>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</si>
  <si>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</si>
  <si>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</si>
  <si>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</si>
  <si>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</si>
  <si>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</si>
  <si>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</si>
  <si>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</si>
  <si>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</si>
  <si>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</si>
  <si>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</si>
  <si>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</si>
  <si>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</si>
  <si>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</si>
  <si>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</si>
  <si>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</si>
  <si>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</si>
  <si>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</si>
  <si>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</si>
  <si>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</si>
  <si>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</si>
  <si>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</si>
  <si>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</si>
  <si>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</si>
  <si>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</si>
  <si>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</si>
  <si>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</si>
  <si>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</si>
  <si>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</si>
  <si>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</si>
  <si>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</si>
  <si>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</si>
  <si>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</si>
  <si>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</si>
  <si>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</si>
  <si>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</si>
  <si>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</si>
  <si>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</si>
  <si>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</si>
  <si>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</si>
  <si>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</si>
  <si>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</si>
  <si>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</si>
  <si>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</si>
  <si>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</si>
  <si>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</si>
  <si>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</si>
  <si>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</si>
  <si>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</si>
  <si>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</si>
  <si>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</si>
  <si>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</si>
  <si>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</si>
  <si>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</si>
  <si>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</si>
  <si>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</si>
  <si>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</si>
  <si>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</si>
  <si>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</si>
  <si>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</si>
  <si>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</si>
  <si>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</si>
  <si>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</si>
  <si>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</si>
  <si>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</si>
  <si>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</si>
  <si>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</si>
  <si>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</si>
  <si>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</si>
  <si>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</si>
  <si>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</si>
  <si>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</si>
  <si>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</si>
  <si>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</si>
  <si>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</si>
  <si>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</si>
  <si>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</si>
  <si>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</si>
  <si>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</si>
  <si>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</si>
  <si>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</si>
  <si>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</si>
  <si>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</si>
  <si>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</si>
  <si>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</si>
  <si>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</si>
  <si>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</si>
  <si>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</si>
  <si>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</si>
  <si>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</si>
  <si>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</si>
  <si>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</si>
  <si>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</si>
  <si>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</si>
  <si>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</si>
  <si>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</si>
  <si>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</si>
  <si>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</si>
  <si>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</si>
  <si>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</si>
  <si>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</si>
  <si>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</si>
  <si>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</si>
  <si>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</si>
  <si>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</si>
  <si>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</si>
  <si>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</si>
  <si>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</si>
  <si>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</si>
  <si>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</si>
  <si>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</si>
  <si>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</si>
  <si>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</si>
  <si>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</si>
  <si>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</si>
  <si>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</si>
  <si>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</si>
  <si>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</si>
  <si>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</si>
  <si>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</si>
  <si>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</si>
  <si>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</si>
  <si>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</si>
  <si>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</si>
  <si>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</si>
  <si>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</si>
  <si>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</si>
  <si>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</si>
  <si>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</si>
  <si>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</si>
  <si>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</si>
  <si>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</si>
  <si>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</si>
  <si>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</si>
  <si>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</si>
  <si>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</si>
  <si>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</si>
  <si>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</si>
  <si>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</si>
  <si>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</si>
  <si>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</si>
  <si>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</si>
  <si>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</si>
  <si>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</si>
  <si>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</si>
  <si>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</si>
  <si>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</si>
  <si>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</si>
  <si>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</si>
  <si>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</si>
  <si>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</si>
  <si>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</si>
  <si>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</si>
  <si>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</si>
  <si>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</si>
  <si>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</si>
  <si>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</si>
  <si>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</si>
  <si>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</si>
  <si>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</si>
  <si>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</si>
  <si>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</si>
  <si>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</si>
  <si>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</si>
  <si>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</si>
  <si>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</si>
  <si>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</si>
  <si>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</si>
  <si>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</si>
  <si>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</si>
  <si>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</si>
  <si>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</si>
  <si>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</si>
  <si>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</si>
  <si>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</si>
  <si>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</si>
  <si>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</si>
  <si>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</si>
  <si>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</si>
  <si>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</si>
  <si>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</si>
  <si>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</si>
  <si>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</si>
  <si>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</si>
  <si>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</si>
  <si>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</si>
  <si>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</si>
  <si>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</si>
  <si>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</si>
  <si>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</si>
  <si>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</si>
  <si>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</si>
  <si>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</si>
  <si>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</si>
  <si>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</si>
  <si>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</si>
  <si>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</si>
  <si>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</si>
  <si>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</si>
  <si>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</si>
  <si>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</si>
  <si>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</si>
  <si>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</si>
  <si>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</si>
  <si>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</si>
  <si>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</si>
  <si>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</si>
  <si>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</si>
  <si>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</si>
  <si>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</si>
  <si>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</si>
  <si>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</si>
  <si>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</si>
  <si>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</si>
  <si>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</si>
  <si>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</si>
  <si>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</si>
  <si>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</si>
  <si>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</si>
  <si>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</si>
  <si>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</si>
  <si>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</si>
  <si>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</si>
  <si>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</si>
  <si>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</si>
  <si>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</si>
  <si>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</si>
  <si>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</si>
  <si>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</si>
  <si>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</si>
  <si>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</si>
  <si>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</si>
  <si>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</si>
  <si>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</si>
  <si>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</si>
  <si>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</si>
  <si>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</si>
  <si>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</si>
  <si>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</si>
  <si>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</si>
  <si>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</si>
  <si>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</si>
  <si>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</si>
  <si>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</si>
  <si>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</si>
  <si>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</si>
  <si>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</si>
  <si>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</si>
  <si>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</si>
  <si>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</si>
  <si>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</si>
  <si>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</si>
  <si>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</si>
  <si>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</si>
  <si>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</si>
  <si>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</si>
  <si>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</si>
  <si>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</si>
  <si>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</si>
  <si>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</si>
  <si>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</si>
  <si>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</si>
  <si>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</si>
  <si>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</si>
  <si>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</si>
  <si>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</si>
  <si>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</si>
  <si>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</si>
  <si>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</si>
  <si>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</si>
  <si>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</si>
  <si>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</si>
  <si>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</si>
  <si>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</si>
  <si>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</si>
  <si>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</si>
  <si>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</si>
  <si>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</si>
  <si>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</si>
  <si>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</si>
  <si>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</si>
  <si>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</si>
  <si>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</si>
  <si>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</si>
  <si>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</si>
  <si>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</si>
  <si>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</si>
  <si>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</si>
  <si>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</si>
  <si>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</si>
  <si>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</si>
  <si>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</si>
  <si>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</si>
  <si>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</si>
  <si>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</si>
  <si>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</si>
  <si>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</si>
  <si>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</si>
  <si>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</si>
  <si>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</si>
  <si>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</si>
  <si>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</si>
  <si>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</si>
  <si>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</si>
  <si>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</si>
  <si>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</si>
  <si>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</si>
  <si>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</si>
  <si>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</si>
  <si>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</si>
  <si>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</si>
  <si>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</si>
  <si>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</si>
  <si>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</si>
  <si>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</si>
  <si>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</si>
  <si>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</si>
  <si>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</si>
  <si>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</si>
  <si>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</si>
  <si>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</si>
  <si>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</si>
  <si>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</si>
  <si>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</si>
  <si>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</si>
  <si>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</si>
  <si>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</si>
  <si>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</si>
  <si>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</si>
  <si>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</si>
  <si>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</si>
  <si>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</si>
  <si>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</si>
  <si>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</si>
  <si>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</si>
  <si>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</si>
  <si>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</si>
  <si>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</si>
  <si>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</si>
  <si>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</si>
  <si>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</si>
  <si>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</si>
  <si>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</si>
  <si>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</si>
  <si>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</si>
  <si>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</si>
  <si>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</si>
  <si>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</si>
  <si>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</si>
  <si>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</si>
  <si>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</si>
  <si>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</si>
  <si>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</si>
  <si>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</si>
  <si>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</si>
  <si>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</si>
  <si>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</si>
  <si>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</si>
  <si>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</si>
  <si>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</si>
  <si>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</si>
  <si>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</si>
  <si>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</si>
  <si>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</si>
  <si>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</si>
  <si>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</si>
  <si>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</si>
  <si>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</si>
  <si>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</si>
  <si>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</si>
  <si>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</si>
  <si>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</si>
  <si>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</si>
  <si>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</si>
  <si>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</si>
  <si>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</si>
  <si>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</si>
  <si>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</si>
  <si>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</si>
  <si>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</si>
  <si>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</si>
  <si>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</si>
  <si>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</si>
  <si>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</si>
  <si>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</si>
  <si>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</si>
  <si>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</si>
  <si>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</si>
  <si>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</si>
  <si>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</si>
  <si>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</si>
  <si>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</si>
  <si>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</si>
  <si>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</si>
  <si>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</si>
  <si>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</si>
  <si>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</si>
  <si>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</si>
  <si>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</si>
  <si>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</si>
  <si>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</si>
  <si>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</si>
  <si>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</si>
  <si>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</si>
  <si>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</si>
  <si>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</si>
  <si>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</si>
  <si>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</si>
  <si>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</si>
  <si>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</si>
  <si>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</si>
  <si>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</si>
  <si>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</si>
  <si>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</si>
  <si>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</si>
  <si>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</si>
  <si>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</si>
  <si>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</si>
  <si>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</si>
  <si>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</si>
  <si>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</si>
  <si>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</si>
  <si>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</si>
  <si>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</si>
  <si>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</si>
  <si>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</si>
  <si>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</si>
  <si>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</si>
  <si>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</si>
  <si>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</si>
  <si>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</si>
  <si>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</si>
  <si>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</si>
  <si>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</si>
  <si>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</si>
  <si>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</si>
  <si>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</si>
  <si>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</si>
  <si>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</si>
  <si>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</si>
  <si>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</si>
  <si>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</si>
  <si>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</si>
  <si>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</si>
  <si>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</si>
  <si>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</si>
  <si>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</si>
  <si>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</si>
  <si>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</si>
  <si>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</si>
  <si>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</si>
  <si>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</si>
  <si>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</si>
  <si>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</si>
  <si>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</si>
  <si>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</si>
  <si>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</si>
  <si>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</si>
  <si>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</si>
  <si>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</si>
  <si>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</si>
  <si>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</si>
  <si>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</si>
  <si>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</si>
  <si>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</si>
  <si>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</si>
  <si>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</si>
  <si>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</si>
  <si>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</si>
  <si>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</si>
  <si>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</si>
  <si>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</si>
  <si>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</si>
  <si>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</si>
  <si>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</si>
  <si>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</si>
  <si>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</si>
  <si>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</si>
  <si>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</si>
  <si>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</si>
  <si>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</si>
  <si>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</si>
  <si>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</si>
  <si>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</si>
  <si>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</si>
  <si>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</si>
  <si>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</si>
  <si>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</si>
  <si>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</si>
  <si>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</si>
  <si>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</si>
  <si>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</si>
  <si>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</si>
  <si>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</si>
  <si>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</si>
  <si>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</si>
  <si>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</si>
  <si>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</si>
  <si>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</si>
  <si>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</si>
  <si>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</si>
  <si>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</si>
  <si>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</si>
  <si>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</si>
  <si>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</si>
  <si>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</si>
  <si>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</si>
  <si>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</si>
  <si>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</si>
  <si>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</si>
  <si>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</si>
  <si>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</si>
  <si>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</si>
  <si>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</si>
  <si>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</si>
  <si>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</si>
  <si>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</si>
  <si>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</si>
  <si>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</si>
  <si>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</si>
  <si>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</si>
  <si>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</si>
  <si>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</si>
  <si>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</si>
  <si>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</si>
  <si>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</si>
  <si>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</si>
  <si>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</si>
  <si>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</si>
  <si>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</si>
  <si>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</si>
  <si>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</si>
  <si>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</si>
  <si>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</si>
  <si>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</si>
  <si>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</si>
  <si>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</si>
  <si>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</si>
  <si>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</si>
  <si>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</si>
  <si>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</si>
  <si>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</si>
  <si>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</si>
  <si>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</si>
  <si>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</si>
  <si>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</si>
  <si>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</si>
  <si>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</si>
  <si>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</si>
  <si>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</si>
  <si>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</si>
  <si>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</si>
  <si>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</si>
  <si>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</si>
  <si>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</si>
  <si>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</si>
  <si>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</si>
  <si>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</si>
  <si>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</si>
  <si>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</si>
  <si>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</si>
  <si>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</si>
  <si>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</si>
  <si>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</si>
  <si>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</si>
  <si>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</si>
  <si>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</si>
  <si>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</si>
  <si>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</si>
  <si>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</si>
  <si>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</si>
  <si>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</si>
  <si>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</si>
  <si>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</si>
  <si>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</si>
  <si>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</si>
  <si>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</si>
  <si>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</si>
  <si>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</si>
  <si>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</si>
  <si>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</si>
  <si>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</si>
  <si>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</si>
  <si>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</si>
  <si>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</si>
  <si>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</si>
  <si>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</si>
  <si>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</si>
  <si>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</si>
  <si>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</si>
  <si>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</si>
  <si>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</si>
  <si>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</si>
  <si>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</si>
  <si>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</si>
  <si>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</si>
  <si>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</si>
  <si>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</si>
  <si>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</si>
  <si>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</si>
  <si>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</si>
  <si>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</si>
  <si>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</si>
  <si>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</si>
  <si>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</si>
  <si>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</si>
  <si>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</si>
  <si>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</si>
  <si>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</si>
  <si>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</si>
  <si>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</si>
  <si>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</si>
  <si>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</si>
  <si>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</si>
  <si>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</si>
  <si>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</si>
  <si>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</si>
  <si>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</si>
  <si>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</si>
  <si>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</si>
  <si>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</si>
  <si>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</si>
  <si>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</si>
  <si>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</si>
  <si>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</si>
  <si>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</si>
  <si>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</si>
  <si>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</si>
  <si>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</si>
  <si>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</si>
  <si>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</si>
  <si>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</si>
  <si>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</si>
  <si>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</si>
  <si>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</si>
  <si>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</si>
  <si>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</si>
  <si>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</si>
  <si>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</si>
  <si>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</si>
  <si>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</si>
  <si>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</si>
  <si>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</si>
  <si>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</si>
  <si>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</si>
  <si>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</si>
  <si>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</si>
  <si>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</si>
  <si>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</si>
  <si>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</si>
  <si>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</si>
  <si>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</si>
  <si>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</si>
  <si>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</si>
  <si>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</si>
  <si>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</si>
  <si>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</si>
  <si>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</si>
  <si>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</si>
  <si>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</si>
  <si>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</si>
  <si>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</si>
  <si>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</si>
  <si>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</si>
  <si>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</si>
  <si>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</si>
  <si>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</si>
  <si>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</si>
  <si>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</si>
  <si>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</si>
  <si>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</si>
  <si>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</si>
  <si>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</si>
  <si>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</si>
  <si>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</si>
  <si>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</si>
  <si>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</si>
  <si>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</si>
  <si>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</si>
  <si>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</si>
  <si>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</si>
  <si>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</si>
  <si>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</si>
  <si>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</si>
  <si>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</si>
  <si>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</si>
  <si>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</si>
  <si>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</si>
  <si>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</si>
  <si>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</si>
  <si>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</si>
  <si>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</si>
  <si>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</si>
  <si>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</si>
  <si>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</si>
  <si>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</si>
  <si>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</si>
  <si>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</si>
  <si>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</si>
  <si>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</si>
  <si>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</si>
  <si>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</si>
  <si>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</si>
  <si>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</si>
  <si>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</si>
  <si>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</si>
  <si>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</si>
  <si>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</si>
  <si>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</si>
  <si>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</si>
  <si>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</si>
  <si>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</si>
  <si>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</si>
  <si>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</si>
  <si>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</si>
  <si>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</si>
  <si>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</si>
  <si>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</si>
  <si>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</si>
  <si>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</si>
  <si>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</si>
  <si>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</si>
  <si>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</si>
  <si>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</si>
  <si>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</si>
  <si>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</si>
  <si>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</si>
  <si>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</si>
  <si>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</si>
  <si>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</si>
  <si>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</si>
  <si>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</si>
  <si>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</si>
  <si>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</si>
  <si>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</si>
  <si>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</si>
  <si>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</si>
  <si>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</si>
  <si>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</si>
  <si>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</si>
  <si>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</si>
  <si>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</si>
  <si>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</si>
  <si>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</si>
  <si>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</si>
  <si>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</si>
  <si>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</si>
  <si>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</si>
  <si>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</si>
  <si>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</si>
  <si>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</si>
  <si>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</si>
  <si>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</si>
  <si>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</si>
  <si>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</si>
  <si>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</si>
  <si>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</si>
  <si>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</si>
  <si>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</si>
  <si>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</si>
  <si>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</si>
  <si>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</si>
  <si>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</si>
  <si>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</si>
  <si>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</si>
  <si>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</si>
  <si>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</si>
  <si>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</si>
  <si>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</si>
  <si>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</si>
  <si>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</si>
  <si>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</si>
  <si>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</si>
  <si>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</si>
  <si>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</si>
  <si>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</si>
  <si>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</si>
  <si>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</si>
  <si>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</si>
  <si>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</si>
  <si>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</si>
  <si>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</si>
  <si>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</si>
  <si>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</si>
  <si>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</si>
  <si>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</si>
  <si>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</si>
  <si>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</si>
  <si>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</si>
  <si>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</si>
  <si>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</si>
  <si>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</si>
  <si>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</si>
  <si>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</si>
  <si>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</si>
  <si>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</si>
  <si>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</si>
  <si>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</si>
  <si>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</si>
  <si>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</si>
  <si>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</si>
  <si>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</si>
  <si>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</si>
  <si>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</si>
  <si>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</si>
  <si>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</si>
  <si>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</si>
  <si>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</si>
  <si>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</si>
  <si>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</si>
  <si>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</si>
  <si>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</si>
  <si>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</si>
  <si>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</si>
  <si>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</si>
  <si>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</si>
  <si>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</si>
  <si>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</si>
  <si>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</si>
  <si>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</si>
  <si>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</si>
  <si>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</si>
  <si>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</si>
  <si>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</si>
  <si>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</si>
  <si>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</si>
  <si>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</si>
  <si>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</si>
  <si>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</si>
  <si>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</si>
  <si>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</si>
  <si>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</si>
  <si>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</si>
  <si>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</si>
  <si>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</si>
  <si>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</si>
  <si>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</si>
  <si>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</si>
  <si>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</si>
  <si>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</si>
  <si>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</si>
  <si>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</si>
  <si>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</si>
  <si>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</si>
  <si>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</si>
  <si>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</si>
  <si>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</si>
  <si>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</si>
  <si>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</si>
  <si>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</si>
  <si>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</si>
  <si>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</si>
  <si>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</si>
  <si>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</si>
  <si>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</si>
  <si>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</si>
  <si>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</si>
  <si>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</si>
  <si>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</si>
  <si>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</si>
  <si>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</si>
  <si>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</si>
  <si>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</si>
  <si>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</si>
  <si>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</si>
  <si>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</si>
  <si>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</si>
  <si>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</si>
  <si>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</si>
  <si>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</si>
  <si>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</si>
  <si>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</si>
  <si>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</si>
  <si>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</si>
  <si>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</si>
  <si>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</si>
  <si>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</si>
  <si>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</si>
  <si>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</si>
  <si>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</si>
  <si>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</si>
  <si>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</si>
  <si>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</si>
  <si>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</si>
  <si>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</si>
  <si>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</si>
  <si>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</si>
  <si>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</si>
  <si>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</si>
  <si>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</si>
  <si>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</si>
  <si>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</si>
  <si>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</si>
  <si>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</si>
  <si>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</si>
  <si>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</si>
  <si>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</si>
  <si>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</si>
  <si>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</si>
  <si>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</si>
  <si>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</si>
  <si>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</si>
  <si>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</si>
  <si>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</si>
  <si>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</si>
  <si>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</si>
  <si>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</si>
  <si>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</si>
  <si>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</si>
  <si>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</si>
  <si>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</si>
  <si>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</si>
  <si>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</si>
  <si>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</si>
  <si>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</si>
  <si>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</si>
  <si>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</si>
  <si>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</si>
  <si>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</si>
  <si>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</si>
  <si>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</si>
  <si>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</si>
  <si>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</si>
  <si>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</si>
  <si>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</si>
  <si>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</si>
  <si>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</si>
  <si>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</si>
  <si>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</si>
  <si>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</si>
  <si>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</si>
  <si>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</si>
  <si>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</si>
  <si>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</si>
  <si>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</si>
  <si>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</si>
  <si>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</si>
  <si>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</si>
  <si>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</si>
  <si>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</si>
  <si>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</si>
  <si>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</si>
  <si>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</si>
  <si>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</si>
  <si>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</si>
  <si>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</si>
  <si>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</si>
  <si>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</si>
  <si>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</si>
  <si>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</si>
  <si>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</si>
  <si>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</si>
  <si>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</si>
  <si>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</si>
  <si>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</si>
  <si>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</si>
  <si>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</si>
  <si>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</si>
  <si>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</si>
  <si>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</si>
  <si>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</si>
  <si>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</si>
  <si>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</si>
  <si>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</si>
  <si>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</si>
  <si>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</si>
  <si>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</si>
  <si>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</si>
  <si>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</si>
  <si>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</si>
  <si>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</si>
  <si>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</si>
  <si>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</si>
  <si>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</si>
  <si>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</si>
  <si>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</si>
  <si>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</si>
  <si>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</si>
  <si>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</si>
  <si>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</si>
  <si>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</si>
  <si>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</si>
  <si>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</si>
  <si>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</si>
  <si>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</si>
  <si>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</si>
  <si>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</si>
  <si>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</si>
  <si>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</si>
  <si>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</si>
  <si>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</si>
  <si>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</si>
  <si>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</si>
  <si>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</si>
  <si>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</si>
  <si>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</si>
  <si>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</si>
  <si>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</si>
  <si>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</si>
  <si>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</si>
  <si>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</si>
  <si>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</si>
  <si>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</si>
  <si>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</si>
  <si>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</si>
  <si>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</si>
  <si>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</si>
  <si>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</si>
  <si>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</si>
  <si>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</si>
  <si>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</si>
  <si>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</si>
  <si>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</si>
  <si>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</si>
  <si>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</si>
  <si>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</si>
  <si>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</si>
  <si>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</si>
  <si>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</si>
  <si>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</si>
  <si>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</si>
  <si>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</si>
  <si>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</si>
  <si>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</si>
  <si>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</si>
  <si>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</si>
  <si>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</si>
  <si>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</si>
  <si>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</si>
  <si>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</si>
  <si>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</si>
  <si>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</si>
  <si>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</si>
  <si>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</si>
  <si>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</si>
  <si>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</si>
  <si>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</si>
  <si>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</si>
  <si>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</si>
  <si>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</si>
  <si>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</si>
  <si>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</si>
  <si>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</si>
  <si>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</si>
  <si>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</si>
  <si>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</si>
  <si>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</si>
  <si>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</si>
  <si>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</si>
  <si>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</si>
  <si>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</si>
  <si>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</si>
  <si>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</si>
  <si>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</si>
  <si>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</si>
  <si>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</si>
  <si>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</si>
  <si>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</si>
  <si>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</si>
  <si>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</si>
  <si>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</si>
  <si>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</si>
  <si>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</si>
  <si>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</si>
  <si>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</si>
  <si>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</si>
  <si>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</si>
  <si>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</si>
  <si>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</si>
  <si>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</si>
  <si>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</si>
  <si>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</si>
  <si>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</si>
  <si>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</si>
  <si>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</si>
  <si>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</si>
  <si>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</si>
  <si>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</si>
  <si>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</si>
  <si>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</si>
  <si>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</si>
  <si>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</si>
  <si>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</si>
  <si>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</si>
  <si>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</si>
  <si>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</si>
  <si>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</si>
  <si>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</si>
  <si>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</si>
  <si>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</si>
  <si>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</si>
  <si>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</si>
  <si>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</si>
  <si>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</si>
  <si>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</si>
  <si>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</si>
  <si>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</si>
  <si>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</si>
  <si>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</si>
  <si>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</si>
  <si>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</si>
  <si>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</si>
  <si>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</si>
  <si>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</si>
  <si>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</si>
  <si>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</si>
  <si>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</si>
  <si>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</si>
  <si>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</si>
  <si>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</si>
  <si>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</si>
  <si>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</si>
  <si>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</si>
  <si>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</si>
  <si>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</si>
  <si>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</si>
  <si>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</si>
  <si>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</si>
  <si>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</si>
  <si>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</si>
  <si>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</si>
  <si>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</si>
  <si>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</si>
  <si>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</si>
  <si>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</si>
  <si>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</si>
  <si>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</si>
  <si>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</si>
  <si>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</si>
  <si>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</si>
  <si>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</si>
  <si>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</si>
  <si>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</si>
  <si>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</si>
  <si>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</si>
  <si>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</si>
  <si>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</si>
  <si>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</si>
  <si>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</si>
  <si>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</si>
  <si>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</si>
  <si>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</si>
  <si>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</si>
  <si>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</si>
  <si>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</si>
  <si>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</si>
  <si>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</si>
  <si>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</si>
  <si>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</si>
  <si>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</si>
  <si>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</si>
  <si>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</si>
  <si>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</si>
  <si>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</si>
  <si>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</si>
  <si>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</si>
  <si>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</si>
  <si>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</si>
  <si>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</si>
  <si>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</si>
  <si>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</si>
  <si>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</si>
  <si>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</si>
  <si>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</si>
  <si>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</si>
  <si>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</si>
  <si>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</si>
  <si>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</si>
  <si>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</si>
  <si>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</si>
  <si>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</si>
  <si>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</si>
  <si>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</si>
  <si>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</si>
  <si>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</si>
  <si>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</si>
  <si>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</si>
  <si>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</si>
  <si>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</si>
  <si>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</si>
  <si>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</si>
  <si>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</si>
  <si>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</si>
  <si>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</si>
  <si>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</si>
  <si>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</si>
  <si>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</si>
  <si>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</si>
  <si>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</si>
  <si>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</si>
  <si>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</si>
  <si>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</si>
  <si>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</si>
  <si>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</si>
  <si>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</si>
  <si>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</si>
  <si>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</si>
  <si>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</si>
  <si>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</si>
  <si>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</si>
  <si>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</si>
  <si>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</si>
  <si>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</si>
  <si>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</si>
  <si>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</si>
  <si>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</si>
  <si>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</si>
  <si>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</si>
  <si>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</si>
  <si>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</si>
  <si>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</si>
  <si>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</si>
  <si>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</si>
  <si>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</si>
  <si>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</si>
  <si>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</si>
  <si>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</si>
  <si>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</si>
  <si>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</si>
  <si>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</si>
  <si>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</si>
  <si>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</si>
  <si>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</si>
  <si>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</si>
  <si>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</si>
  <si>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</si>
  <si>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</si>
  <si>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</si>
  <si>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</si>
  <si>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</si>
  <si>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</si>
  <si>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</si>
  <si>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</si>
  <si>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</si>
  <si>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</si>
  <si>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</si>
  <si>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</si>
  <si>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</si>
  <si>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</si>
  <si>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</si>
  <si>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</si>
  <si>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</si>
  <si>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</si>
  <si>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</si>
  <si>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</si>
  <si>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</si>
  <si>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</si>
  <si>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</si>
  <si>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</si>
  <si>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</si>
  <si>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</si>
  <si>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</si>
  <si>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</si>
  <si>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</si>
  <si>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</si>
  <si>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</si>
  <si>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</si>
  <si>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</si>
  <si>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</si>
  <si>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</si>
  <si>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</si>
  <si>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</si>
  <si>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</si>
  <si>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</si>
  <si>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</si>
  <si>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</si>
  <si>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</si>
  <si>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</si>
  <si>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</si>
  <si>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</si>
  <si>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</si>
  <si>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</si>
  <si>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</si>
  <si>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</si>
  <si>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</si>
  <si>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</si>
  <si>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</si>
  <si>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</si>
  <si>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</si>
  <si>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</si>
  <si>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</si>
  <si>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</si>
  <si>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</si>
  <si>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</si>
  <si>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</si>
  <si>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</si>
  <si>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</si>
  <si>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</si>
  <si>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</si>
  <si>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</si>
  <si>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</si>
  <si>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</si>
  <si>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</si>
  <si>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</si>
  <si>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</si>
  <si>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</si>
  <si>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</si>
  <si>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</si>
  <si>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</si>
  <si>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</si>
  <si>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</si>
  <si>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</si>
  <si>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</si>
  <si>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</si>
  <si>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</si>
  <si>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</si>
  <si>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</si>
  <si>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</si>
  <si>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</si>
  <si>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</si>
  <si>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</si>
  <si>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</si>
  <si>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</si>
  <si>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</si>
  <si>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</si>
  <si>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</si>
  <si>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</si>
  <si>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</si>
  <si>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</si>
  <si>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</si>
  <si>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</si>
  <si>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</si>
  <si>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</si>
  <si>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</si>
  <si>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</si>
  <si>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</si>
  <si>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</si>
  <si>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</si>
  <si>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</si>
  <si>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</si>
  <si>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</si>
  <si>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</si>
  <si>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</si>
  <si>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</si>
  <si>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</si>
  <si>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</si>
  <si>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</si>
  <si>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</si>
  <si>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</si>
  <si>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</si>
  <si>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</si>
  <si>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</si>
  <si>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</si>
  <si>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</si>
  <si>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</si>
  <si>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</si>
  <si>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</si>
  <si>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</si>
  <si>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</si>
  <si>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</si>
  <si>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</si>
  <si>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</si>
  <si>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</si>
  <si>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</si>
  <si>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</si>
  <si>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</si>
  <si>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</si>
  <si>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</si>
  <si>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</si>
  <si>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</si>
  <si>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</si>
  <si>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</si>
  <si>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</si>
  <si>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</si>
  <si>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</si>
  <si>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</si>
  <si>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</si>
  <si>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</si>
  <si>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</si>
  <si>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</si>
  <si>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</si>
  <si>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</si>
  <si>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</si>
  <si>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</si>
  <si>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</si>
  <si>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</si>
  <si>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</si>
  <si>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</si>
  <si>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</si>
  <si>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</si>
  <si>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</si>
  <si>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</si>
  <si>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</si>
  <si>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</si>
  <si>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</si>
  <si>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</si>
  <si>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</si>
  <si>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</si>
  <si>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</si>
  <si>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</si>
  <si>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</si>
  <si>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</si>
  <si>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</si>
  <si>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</si>
  <si>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</si>
  <si>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</si>
  <si>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</si>
  <si>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</si>
  <si>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</si>
  <si>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</si>
  <si>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</si>
  <si>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</si>
  <si>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</si>
  <si>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</si>
  <si>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</si>
  <si>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</si>
  <si>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</si>
  <si>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</si>
  <si>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</si>
  <si>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</si>
  <si>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</si>
  <si>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</si>
  <si>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</si>
  <si>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</si>
  <si>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</si>
  <si>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</si>
  <si>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</si>
  <si>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</si>
  <si>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</si>
  <si>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</si>
  <si>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</si>
  <si>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</si>
  <si>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</si>
  <si>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</si>
  <si>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</si>
  <si>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</si>
  <si>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</si>
  <si>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</si>
  <si>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</si>
  <si>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</si>
  <si>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</si>
  <si>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</si>
  <si>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</si>
  <si>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</si>
  <si>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</si>
  <si>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</si>
  <si>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</si>
  <si>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</si>
  <si>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</si>
  <si>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</si>
  <si>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</si>
  <si>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</si>
  <si>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</si>
  <si>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</si>
  <si>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</si>
  <si>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</si>
  <si>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</si>
  <si>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</si>
  <si>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</si>
  <si>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</si>
  <si>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</si>
  <si>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</si>
  <si>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</si>
  <si>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</si>
  <si>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</si>
  <si>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</si>
  <si>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</si>
  <si>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</si>
  <si>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</si>
  <si>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</si>
  <si>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</si>
  <si>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</si>
  <si>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</si>
  <si>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</si>
  <si>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</si>
  <si>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</si>
  <si>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</si>
  <si>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</si>
  <si>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</si>
  <si>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</si>
  <si>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</si>
  <si>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</si>
  <si>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</si>
  <si>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</si>
  <si>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</si>
  <si>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</si>
  <si>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</si>
  <si>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</si>
  <si>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</si>
  <si>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</si>
  <si>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</si>
  <si>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</si>
  <si>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</si>
  <si>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</si>
  <si>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</si>
  <si>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</si>
  <si>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</si>
  <si>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</si>
  <si>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</si>
  <si>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</si>
  <si>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</si>
  <si>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</si>
  <si>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</si>
  <si>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</si>
  <si>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</si>
  <si>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</si>
  <si>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</si>
  <si>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</si>
  <si>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</si>
  <si>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</si>
  <si>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</si>
  <si>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</si>
  <si>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</si>
  <si>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</si>
  <si>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</si>
  <si>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</si>
  <si>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</si>
  <si>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</si>
  <si>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</si>
  <si>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</si>
  <si>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</si>
  <si>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</si>
  <si>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</si>
  <si>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</si>
  <si>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</si>
  <si>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</si>
  <si>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</si>
  <si>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</si>
  <si>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</si>
  <si>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</si>
  <si>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</si>
  <si>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</si>
  <si>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</si>
  <si>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</si>
  <si>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</si>
  <si>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</si>
  <si>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</si>
  <si>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</si>
  <si>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</si>
  <si>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</si>
  <si>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</si>
  <si>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</si>
  <si>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</si>
  <si>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</si>
  <si>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</si>
  <si>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</si>
  <si>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</si>
  <si>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</si>
  <si>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</si>
  <si>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</si>
  <si>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</si>
  <si>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</si>
  <si>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</si>
  <si>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</si>
  <si>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</si>
  <si>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</si>
  <si>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</si>
  <si>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</si>
  <si>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</si>
  <si>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</si>
  <si>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</si>
  <si>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</si>
  <si>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</si>
  <si>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</si>
  <si>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</si>
  <si>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</si>
  <si>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</si>
  <si>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</si>
  <si>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</si>
  <si>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</si>
  <si>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</si>
  <si>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</si>
  <si>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</si>
  <si>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</si>
  <si>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</si>
  <si>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</si>
  <si>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</si>
  <si>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</si>
  <si>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</si>
  <si>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</si>
  <si>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</si>
  <si>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</si>
  <si>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</si>
  <si>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</si>
  <si>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</si>
  <si>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</si>
  <si>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</si>
  <si>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</si>
  <si>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</si>
  <si>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</si>
  <si>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</si>
  <si>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</si>
  <si>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</si>
  <si>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</si>
  <si>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</si>
  <si>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</si>
  <si>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</si>
  <si>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</si>
  <si>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</si>
  <si>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</si>
  <si>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</si>
  <si>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</si>
  <si>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</si>
  <si>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</si>
  <si>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</si>
  <si>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</si>
  <si>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</si>
  <si>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</si>
  <si>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</si>
  <si>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</si>
  <si>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</si>
  <si>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</si>
  <si>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</si>
  <si>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</si>
  <si>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</si>
  <si>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</si>
  <si>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</si>
  <si>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</si>
  <si>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</si>
  <si>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</si>
  <si>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</si>
  <si>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</si>
  <si>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</si>
  <si>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</si>
  <si>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</si>
  <si>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</si>
  <si>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</si>
  <si>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</si>
  <si>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</si>
  <si>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</si>
  <si>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</si>
  <si>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</si>
  <si>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</si>
  <si>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</si>
  <si>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</si>
  <si>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</si>
  <si>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</si>
  <si>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</si>
  <si>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</si>
  <si>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</si>
  <si>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</si>
  <si>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</si>
  <si>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</si>
  <si>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</si>
  <si>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</si>
  <si>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</si>
  <si>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</si>
  <si>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</si>
  <si>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</si>
  <si>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</si>
  <si>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</si>
  <si>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</si>
  <si>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</si>
  <si>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</si>
  <si>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</si>
  <si>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</si>
  <si>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</si>
  <si>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</si>
  <si>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</si>
  <si>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</si>
  <si>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</si>
  <si>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</si>
  <si>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</si>
  <si>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</si>
  <si>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</si>
  <si>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</si>
  <si>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</si>
  <si>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</si>
  <si>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</si>
  <si>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</si>
  <si>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</si>
  <si>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</si>
  <si>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</si>
  <si>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</si>
  <si>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</si>
  <si>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</si>
  <si>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</si>
  <si>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</si>
  <si>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</si>
  <si>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</si>
  <si>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</si>
  <si>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</si>
  <si>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</si>
  <si>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</si>
  <si>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</si>
  <si>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</si>
  <si>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</si>
  <si>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</si>
  <si>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</si>
  <si>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</si>
  <si>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</si>
  <si>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</si>
  <si>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</si>
  <si>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</si>
  <si>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</si>
  <si>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</si>
  <si>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</si>
  <si>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</si>
  <si>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</si>
  <si>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</si>
  <si>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</si>
  <si>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</si>
  <si>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</si>
  <si>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</si>
  <si>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</si>
  <si>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</si>
  <si>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</si>
  <si>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</si>
  <si>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</si>
  <si>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</si>
  <si>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</si>
  <si>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</si>
  <si>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</si>
  <si>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</si>
  <si>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</si>
  <si>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</si>
  <si>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</si>
  <si>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</si>
  <si>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</si>
  <si>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</si>
  <si>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</si>
  <si>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</si>
  <si>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</si>
  <si>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</si>
  <si>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</si>
  <si>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</si>
  <si>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</si>
  <si>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</si>
  <si>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</si>
  <si>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</si>
  <si>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</si>
  <si>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</si>
  <si>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</si>
  <si>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</si>
  <si>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</si>
  <si>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</si>
  <si>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</si>
  <si>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</si>
  <si>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</si>
  <si>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</si>
  <si>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</si>
  <si>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</si>
  <si>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</si>
  <si>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</si>
  <si>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</si>
  <si>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</si>
  <si>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</si>
  <si>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</si>
  <si>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</si>
  <si>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</si>
  <si>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</si>
  <si>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</si>
  <si>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</si>
  <si>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</si>
  <si>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</si>
  <si>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</si>
  <si>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</si>
  <si>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</si>
  <si>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</si>
  <si>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</si>
  <si>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</si>
  <si>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</si>
  <si>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</si>
  <si>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</si>
  <si>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</si>
  <si>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</si>
  <si>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</si>
  <si>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</si>
  <si>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</si>
  <si>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</si>
  <si>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</si>
  <si>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</si>
  <si>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</si>
  <si>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</si>
  <si>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</si>
  <si>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</si>
  <si>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</si>
  <si>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</si>
  <si>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</si>
  <si>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</si>
  <si>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</si>
  <si>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</si>
  <si>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</si>
  <si>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</si>
  <si>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</si>
  <si>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</si>
  <si>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</si>
  <si>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</si>
  <si>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</si>
  <si>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</si>
  <si>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</si>
  <si>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</si>
  <si>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</si>
  <si>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</si>
  <si>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</si>
  <si>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</si>
  <si>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</si>
  <si>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</si>
  <si>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</si>
  <si>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</si>
  <si>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</si>
  <si>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</si>
  <si>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</si>
  <si>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</si>
  <si>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</si>
  <si>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</si>
  <si>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</si>
  <si>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</si>
  <si>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</si>
  <si>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</si>
  <si>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</si>
  <si>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</si>
  <si>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</si>
  <si>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</si>
  <si>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</si>
  <si>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</si>
  <si>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</si>
  <si>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</si>
  <si>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</si>
  <si>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</si>
  <si>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</si>
  <si>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</si>
  <si>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</si>
  <si>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</si>
  <si>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</si>
  <si>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</si>
  <si>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</si>
  <si>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</si>
  <si>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</si>
  <si>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</si>
  <si>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</si>
  <si>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</si>
  <si>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</si>
  <si>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</si>
  <si>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</si>
  <si>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</si>
  <si>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</si>
  <si>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</si>
  <si>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</si>
  <si>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</si>
  <si>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</si>
  <si>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</si>
  <si>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</si>
  <si>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</si>
  <si>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</si>
  <si>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</si>
  <si>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</si>
  <si>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</si>
  <si>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</si>
  <si>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</si>
  <si>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</si>
  <si>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</si>
  <si>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</si>
  <si>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</si>
  <si>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</si>
  <si>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</si>
  <si>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</si>
  <si>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</si>
  <si>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</si>
  <si>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</si>
  <si>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</si>
  <si>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</si>
  <si>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</si>
  <si>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</si>
  <si>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</si>
  <si>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</si>
  <si>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</si>
  <si>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</si>
  <si>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</si>
  <si>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</si>
  <si>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</si>
  <si>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</si>
  <si>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</si>
  <si>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</si>
  <si>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</si>
  <si>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</si>
  <si>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</si>
  <si>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</si>
  <si>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</si>
  <si>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</si>
  <si>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</si>
  <si>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</si>
  <si>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</si>
  <si>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</si>
  <si>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</si>
  <si>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</si>
  <si>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</si>
  <si>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</si>
  <si>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</si>
  <si>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</si>
  <si>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</si>
  <si>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</si>
  <si>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</si>
  <si>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</si>
  <si>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</si>
  <si>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</si>
  <si>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</si>
  <si>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</si>
  <si>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</si>
  <si>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</si>
  <si>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</si>
  <si>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</si>
  <si>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</si>
  <si>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</si>
  <si>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</si>
  <si>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</si>
  <si>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</si>
  <si>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</si>
  <si>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</si>
  <si>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</si>
  <si>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</si>
  <si>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</si>
  <si>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</si>
  <si>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</si>
  <si>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</si>
  <si>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</si>
  <si>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</si>
  <si>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</si>
  <si>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</si>
  <si>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</si>
  <si>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</si>
  <si>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</si>
  <si>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</si>
  <si>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</si>
  <si>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</si>
  <si>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</si>
  <si>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</si>
  <si>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</si>
  <si>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</si>
  <si>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</si>
  <si>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</si>
  <si>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</si>
  <si>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</si>
  <si>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</si>
  <si>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</si>
  <si>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</si>
  <si>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</si>
  <si>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</si>
  <si>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</si>
  <si>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</si>
  <si>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</si>
  <si>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</si>
  <si>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</si>
  <si>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</si>
  <si>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</si>
  <si>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</si>
  <si>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</si>
  <si>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</si>
  <si>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</si>
  <si>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</si>
  <si>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</si>
  <si>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</si>
  <si>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</si>
  <si>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</si>
  <si>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</si>
  <si>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</si>
  <si>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</si>
  <si>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</si>
  <si>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</si>
  <si>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</si>
  <si>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</si>
  <si>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</si>
  <si>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</si>
  <si>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</si>
  <si>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</si>
  <si>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</si>
  <si>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</si>
  <si>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</si>
  <si>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</si>
  <si>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</si>
  <si>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</si>
  <si>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</si>
  <si>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</si>
  <si>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</si>
  <si>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</si>
  <si>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</si>
  <si>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</si>
  <si>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</si>
  <si>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</si>
  <si>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</si>
  <si>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</si>
  <si>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</si>
  <si>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</si>
  <si>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</si>
  <si>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</si>
  <si>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</si>
  <si>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</si>
  <si>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</si>
  <si>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</si>
  <si>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</si>
  <si>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</si>
  <si>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</si>
  <si>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</si>
  <si>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</si>
  <si>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</si>
  <si>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</si>
  <si>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</si>
  <si>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</si>
  <si>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</si>
  <si>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</si>
  <si>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</si>
  <si>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</si>
  <si>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</si>
  <si>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</si>
  <si>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</si>
  <si>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</si>
  <si>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</si>
  <si>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</si>
  <si>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</si>
  <si>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</si>
  <si>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</si>
  <si>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</si>
  <si>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</si>
  <si>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</si>
  <si>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</si>
  <si>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</si>
  <si>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</si>
  <si>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</si>
  <si>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</si>
  <si>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</si>
  <si>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</si>
  <si>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</si>
  <si>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</si>
  <si>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</si>
  <si>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</si>
  <si>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</si>
  <si>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</si>
  <si>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</si>
  <si>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</si>
  <si>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</si>
  <si>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</si>
  <si>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</si>
  <si>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</si>
  <si>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</si>
  <si>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</si>
  <si>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</si>
  <si>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</si>
  <si>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</si>
  <si>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</si>
  <si>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</si>
  <si>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</si>
  <si>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</si>
  <si>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</si>
  <si>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</si>
  <si>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</si>
  <si>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</si>
  <si>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</si>
  <si>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</si>
  <si>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</si>
  <si>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</si>
  <si>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</si>
  <si>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</si>
  <si>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</si>
  <si>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</si>
  <si>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</si>
  <si>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</si>
  <si>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</si>
  <si>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</si>
  <si>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</si>
  <si>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</si>
  <si>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</si>
  <si>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</si>
  <si>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</si>
  <si>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</si>
  <si>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</si>
  <si>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</si>
  <si>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</si>
  <si>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</si>
  <si>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</si>
  <si>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</si>
  <si>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</si>
  <si>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</si>
  <si>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</si>
  <si>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</si>
  <si>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</si>
  <si>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</si>
  <si>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</si>
  <si>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</si>
  <si>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</si>
  <si>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</si>
  <si>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</si>
  <si>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</si>
  <si>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</si>
  <si>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</si>
  <si>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</si>
  <si>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</si>
  <si>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</si>
  <si>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</si>
  <si>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</si>
  <si>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</si>
  <si>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</si>
  <si>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</si>
  <si>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</si>
  <si>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</si>
  <si>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</si>
  <si>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</si>
  <si>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</si>
  <si>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</si>
  <si>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</si>
  <si>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</si>
  <si>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</si>
  <si>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</si>
  <si>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</si>
  <si>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</si>
  <si>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</si>
  <si>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</si>
  <si>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</si>
  <si>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</si>
  <si>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</si>
  <si>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</si>
  <si>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</si>
  <si>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</si>
  <si>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</si>
  <si>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</si>
  <si>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</si>
  <si>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</si>
  <si>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</si>
  <si>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</si>
  <si>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</si>
  <si>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</si>
  <si>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</si>
  <si>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</si>
  <si>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</si>
  <si>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</si>
  <si>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</si>
  <si>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</si>
  <si>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</si>
  <si>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</si>
  <si>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</si>
  <si>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</si>
  <si>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</si>
  <si>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</si>
  <si>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</si>
  <si>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</si>
  <si>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</si>
  <si>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</si>
  <si>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</si>
  <si>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</si>
  <si>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</si>
  <si>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</si>
  <si>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</si>
  <si>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</si>
  <si>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</si>
  <si>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</si>
  <si>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</si>
  <si>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</si>
  <si>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</si>
  <si>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</si>
  <si>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</si>
  <si>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</si>
  <si>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</si>
  <si>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</si>
  <si>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</si>
  <si>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</si>
  <si>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</si>
  <si>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</si>
  <si>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</si>
  <si>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</si>
  <si>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</si>
  <si>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</si>
  <si>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</si>
  <si>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</si>
  <si>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</si>
  <si>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</si>
  <si>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</si>
  <si>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</si>
  <si>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</si>
  <si>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</si>
  <si>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</si>
  <si>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</si>
  <si>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</si>
  <si>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</si>
  <si>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</si>
  <si>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</si>
  <si>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</si>
  <si>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</si>
  <si>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</si>
  <si>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</si>
  <si>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</si>
  <si>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</si>
  <si>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</si>
  <si>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</si>
  <si>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</si>
  <si>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</si>
  <si>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</si>
  <si>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</si>
  <si>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</si>
  <si>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</si>
  <si>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</si>
  <si>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</si>
  <si>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</si>
  <si>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</si>
  <si>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</si>
  <si>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</si>
  <si>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</si>
  <si>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</si>
  <si>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</si>
  <si>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</si>
  <si>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</si>
  <si>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</si>
  <si>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</si>
  <si>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</si>
  <si>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</si>
  <si>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</si>
  <si>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</si>
  <si>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</si>
  <si>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</si>
  <si>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</si>
  <si>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</si>
  <si>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</si>
  <si>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</si>
  <si>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</si>
  <si>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</si>
  <si>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</si>
  <si>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</si>
  <si>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</si>
  <si>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</si>
  <si>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</si>
  <si>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</si>
  <si>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</si>
  <si>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</si>
  <si>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</si>
  <si>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</si>
  <si>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</si>
  <si>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</si>
  <si>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</si>
  <si>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</si>
  <si>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</si>
  <si>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</si>
  <si>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</si>
  <si>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</si>
  <si>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</si>
  <si>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</si>
  <si>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</si>
  <si>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</si>
  <si>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</si>
  <si>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</si>
  <si>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</si>
  <si>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</si>
  <si>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</si>
  <si>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</si>
  <si>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</si>
  <si>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</si>
  <si>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</si>
  <si>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</si>
  <si>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</si>
  <si>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</si>
  <si>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</si>
  <si>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</si>
  <si>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</si>
  <si>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</si>
  <si>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</si>
  <si>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</si>
  <si>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</si>
  <si>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</si>
  <si>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</si>
  <si>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</si>
  <si>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</si>
  <si>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</si>
  <si>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</si>
  <si>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</si>
  <si>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</si>
  <si>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</si>
  <si>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</si>
  <si>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</si>
  <si>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</si>
  <si>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</si>
  <si>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</si>
  <si>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</si>
  <si>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</si>
  <si>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</si>
  <si>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</si>
  <si>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</si>
  <si>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</si>
  <si>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</si>
  <si>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</si>
  <si>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</si>
  <si>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</si>
  <si>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</si>
  <si>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</si>
  <si>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</si>
  <si>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</si>
  <si>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</si>
  <si>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</si>
  <si>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</si>
  <si>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</si>
  <si>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</si>
  <si>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</si>
  <si>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</si>
  <si>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</si>
  <si>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</si>
  <si>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</si>
  <si>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</si>
  <si>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</si>
  <si>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</si>
  <si>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</si>
  <si>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</si>
  <si>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</si>
  <si>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</si>
  <si>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</si>
  <si>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</si>
  <si>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</si>
  <si>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</si>
  <si>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</si>
  <si>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</si>
  <si>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</si>
  <si>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</si>
  <si>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</si>
  <si>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</si>
  <si>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</si>
  <si>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</si>
  <si>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</si>
  <si>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</si>
  <si>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</si>
  <si>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</si>
  <si>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</si>
  <si>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</si>
  <si>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</si>
  <si>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</si>
  <si>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</si>
  <si>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</si>
  <si>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</si>
  <si>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</si>
  <si>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</si>
  <si>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</si>
  <si>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</si>
  <si>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</si>
  <si>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</si>
  <si>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</si>
  <si>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</si>
  <si>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</si>
  <si>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</si>
  <si>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</si>
  <si>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</si>
  <si>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</si>
  <si>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</si>
  <si>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</si>
  <si>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</si>
  <si>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</si>
  <si>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</si>
  <si>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</si>
  <si>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</si>
  <si>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</si>
  <si>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</si>
  <si>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</si>
  <si>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</si>
  <si>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</si>
  <si>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</si>
  <si>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</si>
  <si>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</si>
  <si>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</si>
  <si>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</si>
  <si>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</si>
  <si>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</si>
  <si>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</si>
  <si>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</si>
  <si>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</si>
  <si>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</si>
  <si>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</si>
  <si>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</si>
  <si>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</si>
  <si>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</si>
  <si>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</si>
  <si>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</si>
  <si>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</si>
  <si>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</si>
  <si>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</si>
  <si>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</si>
  <si>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</si>
  <si>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</si>
  <si>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</si>
  <si>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</si>
  <si>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</si>
  <si>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</si>
  <si>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</si>
  <si>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</si>
  <si>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</si>
  <si>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</si>
  <si>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</si>
  <si>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</si>
  <si>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</si>
  <si>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</si>
  <si>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</si>
  <si>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</si>
  <si>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</si>
  <si>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</si>
  <si>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</si>
  <si>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</si>
  <si>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</si>
  <si>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</si>
  <si>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</si>
  <si>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</si>
  <si>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</si>
  <si>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</si>
  <si>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</si>
  <si>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</si>
  <si>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</si>
  <si>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</si>
  <si>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</si>
  <si>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</si>
  <si>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</si>
  <si>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</si>
  <si>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</si>
  <si>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</si>
  <si>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</si>
  <si>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</si>
  <si>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</si>
  <si>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</si>
  <si>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</si>
  <si>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</si>
  <si>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</si>
  <si>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</si>
  <si>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</si>
  <si>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</si>
  <si>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</si>
  <si>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</si>
  <si>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</si>
  <si>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</si>
  <si>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</si>
  <si>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</si>
  <si>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</si>
  <si>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</si>
  <si>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</si>
  <si>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</si>
  <si>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</si>
  <si>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</si>
  <si>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</si>
  <si>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</si>
  <si>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</si>
  <si>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</si>
  <si>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</si>
  <si>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</si>
  <si>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</si>
  <si>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</si>
  <si>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</si>
  <si>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</si>
  <si>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</si>
  <si>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</si>
  <si>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</si>
  <si>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</si>
  <si>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</si>
  <si>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</si>
  <si>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</si>
  <si>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</si>
  <si>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</si>
  <si>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</si>
  <si>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</si>
  <si>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</si>
  <si>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</si>
  <si>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</si>
  <si>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</si>
  <si>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</si>
  <si>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</si>
  <si>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</si>
  <si>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</si>
  <si>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</si>
  <si>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</si>
  <si>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</si>
  <si>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</si>
  <si>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</si>
  <si>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</si>
  <si>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</si>
  <si>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</si>
  <si>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</si>
  <si>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</si>
  <si>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</si>
  <si>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</si>
  <si>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</si>
  <si>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</si>
  <si>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</si>
  <si>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</si>
  <si>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</si>
  <si>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</si>
  <si>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</si>
  <si>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</si>
  <si>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</si>
  <si>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</si>
  <si>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</si>
  <si>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</si>
  <si>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</si>
  <si>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</si>
  <si>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</si>
  <si>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</si>
  <si>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</si>
  <si>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</si>
  <si>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</si>
  <si>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</si>
  <si>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</si>
  <si>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</si>
  <si>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</si>
  <si>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</si>
  <si>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</si>
  <si>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</si>
  <si>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</si>
  <si>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</si>
  <si>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</si>
  <si>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</si>
  <si>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</si>
  <si>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</si>
  <si>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</si>
  <si>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</si>
  <si>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</si>
  <si>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</si>
  <si>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</si>
  <si>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</si>
  <si>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</si>
  <si>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</si>
  <si>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</si>
  <si>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</si>
  <si>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</si>
  <si>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</si>
  <si>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</si>
  <si>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</si>
  <si>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</si>
  <si>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</si>
  <si>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</si>
  <si>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</si>
  <si>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</si>
  <si>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</si>
  <si>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</si>
  <si>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</si>
  <si>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</si>
  <si>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</si>
  <si>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</si>
  <si>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</si>
  <si>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</si>
  <si>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</si>
  <si>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</si>
  <si>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</si>
  <si>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</si>
  <si>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</si>
  <si>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</si>
  <si>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</si>
  <si>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</si>
  <si>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</si>
  <si>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</si>
  <si>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</si>
  <si>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</si>
  <si>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</si>
  <si>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</si>
  <si>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</si>
  <si>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</si>
  <si>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</si>
  <si>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</si>
  <si>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</si>
  <si>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</si>
  <si>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</si>
  <si>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</si>
  <si>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</si>
  <si>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</si>
  <si>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</si>
  <si>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</si>
  <si>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</si>
  <si>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</si>
  <si>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</si>
  <si>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</si>
  <si>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</si>
  <si>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</si>
  <si>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</si>
  <si>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</si>
  <si>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</si>
  <si>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</si>
  <si>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</si>
  <si>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</si>
  <si>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</si>
  <si>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</si>
  <si>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</si>
  <si>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</si>
  <si>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</si>
  <si>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</si>
  <si>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</si>
  <si>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</si>
  <si>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</si>
  <si>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</si>
  <si>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</si>
  <si>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</si>
  <si>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</si>
  <si>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</si>
  <si>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</si>
  <si>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</si>
  <si>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</si>
  <si>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</si>
  <si>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</si>
  <si>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</si>
  <si>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</si>
  <si>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</si>
  <si>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</si>
  <si>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</si>
  <si>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</si>
  <si>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</si>
  <si>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</si>
  <si>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</si>
  <si>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</si>
  <si>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</si>
  <si>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</si>
  <si>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</si>
  <si>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</si>
  <si>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</si>
  <si>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</si>
  <si>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</si>
  <si>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</si>
  <si>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</si>
  <si>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</si>
  <si>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</si>
  <si>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</si>
  <si>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</si>
  <si>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</si>
  <si>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</si>
  <si>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</si>
  <si>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</si>
  <si>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</si>
  <si>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</si>
  <si>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</si>
  <si>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</si>
  <si>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</si>
  <si>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</si>
  <si>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</si>
  <si>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</si>
  <si>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</si>
  <si>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</si>
  <si>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</si>
  <si>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</si>
  <si>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</si>
  <si>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</si>
  <si>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</si>
  <si>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</si>
  <si>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</si>
  <si>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</si>
  <si>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</si>
  <si>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</si>
  <si>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</si>
  <si>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</si>
  <si>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</si>
  <si>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</si>
  <si>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</si>
  <si>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</si>
  <si>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</si>
  <si>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</si>
  <si>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</si>
  <si>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</si>
  <si>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</si>
  <si>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</si>
  <si>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</si>
  <si>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</si>
  <si>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</si>
  <si>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</si>
  <si>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</si>
  <si>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</si>
  <si>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</si>
  <si>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</si>
  <si>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</si>
  <si>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</si>
  <si>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</si>
  <si>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</si>
  <si>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</si>
  <si>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</si>
  <si>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</si>
  <si>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</si>
  <si>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</si>
  <si>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</si>
  <si>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</si>
  <si>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</si>
  <si>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</si>
  <si>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</si>
  <si>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</si>
  <si>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</si>
  <si>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</si>
  <si>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</si>
  <si>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</si>
  <si>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</si>
  <si>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</si>
  <si>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</si>
  <si>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</si>
  <si>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</si>
  <si>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</si>
  <si>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</si>
  <si>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</si>
  <si>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</si>
  <si>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</si>
  <si>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</si>
  <si>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</si>
  <si>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</si>
  <si>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</si>
  <si>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</si>
  <si>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</si>
  <si>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</si>
  <si>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</si>
  <si>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</si>
  <si>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</si>
  <si>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</si>
  <si>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</si>
  <si>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</si>
  <si>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</si>
  <si>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</si>
  <si>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</si>
  <si>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</si>
  <si>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</si>
  <si>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</si>
  <si>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</si>
  <si>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</si>
  <si>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</si>
  <si>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</si>
  <si>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</si>
  <si>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</si>
  <si>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</si>
  <si>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</si>
  <si>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</si>
  <si>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</si>
  <si>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</si>
  <si>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</si>
  <si>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</si>
  <si>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</si>
  <si>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</si>
  <si>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</si>
  <si>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</si>
  <si>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</si>
  <si>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</si>
  <si>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</si>
  <si>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</si>
  <si>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</si>
  <si>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</si>
  <si>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</si>
  <si>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</si>
  <si>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</si>
  <si>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</si>
  <si>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</si>
  <si>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</si>
  <si>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</si>
  <si>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</si>
  <si>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</si>
  <si>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</si>
  <si>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</si>
  <si>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</si>
  <si>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</si>
  <si>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</si>
  <si>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</si>
  <si>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</si>
  <si>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</si>
  <si>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</si>
  <si>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</si>
  <si>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</si>
  <si>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</si>
  <si>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</si>
  <si>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</si>
  <si>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</si>
  <si>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</si>
  <si>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</si>
  <si>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</si>
  <si>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</si>
  <si>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</si>
  <si>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</si>
  <si>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</si>
  <si>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</si>
  <si>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</si>
  <si>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</si>
  <si>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</si>
  <si>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</si>
  <si>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</si>
  <si>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</si>
  <si>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</si>
  <si>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</si>
  <si>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</si>
  <si>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</si>
  <si>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</si>
  <si>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</si>
  <si>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</si>
  <si>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</si>
  <si>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</si>
  <si>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</si>
  <si>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</si>
  <si>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</si>
  <si>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</si>
  <si>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</si>
  <si>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</si>
  <si>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</si>
  <si>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</si>
  <si>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</si>
  <si>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</si>
  <si>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</si>
  <si>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</si>
  <si>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</si>
  <si>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</si>
  <si>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</si>
  <si>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</si>
  <si>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</si>
  <si>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</si>
  <si>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</si>
  <si>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</si>
  <si>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</si>
  <si>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</si>
  <si>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</si>
  <si>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</si>
  <si>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</si>
  <si>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</si>
  <si>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</si>
  <si>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</si>
  <si>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</si>
  <si>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</si>
  <si>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</si>
  <si>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</si>
  <si>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</si>
  <si>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</si>
  <si>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</si>
  <si>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</si>
  <si>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</si>
  <si>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</si>
  <si>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</si>
  <si>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</si>
  <si>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</si>
  <si>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</si>
  <si>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</si>
  <si>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</si>
  <si>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</si>
  <si>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</si>
  <si>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</si>
  <si>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</si>
  <si>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</si>
  <si>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</si>
  <si>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</si>
  <si>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</si>
  <si>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</si>
  <si>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</si>
  <si>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</si>
  <si>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</si>
  <si>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</si>
  <si>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</si>
  <si>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</si>
  <si>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</si>
  <si>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</si>
  <si>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</si>
  <si>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</si>
  <si>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</si>
  <si>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</si>
  <si>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</si>
  <si>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</si>
  <si>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</si>
  <si>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</si>
  <si>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</si>
  <si>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</si>
  <si>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</si>
  <si>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</si>
  <si>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</si>
  <si>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</si>
  <si>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</si>
  <si>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</si>
  <si>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</si>
  <si>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</si>
  <si>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</si>
  <si>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</si>
  <si>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</si>
  <si>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</si>
  <si>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</si>
  <si>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</si>
  <si>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</si>
  <si>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</si>
  <si>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</si>
  <si>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</si>
  <si>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</si>
  <si>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</si>
  <si>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</si>
  <si>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</si>
  <si>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</si>
  <si>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</si>
  <si>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</si>
  <si>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</si>
  <si>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</si>
  <si>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</si>
  <si>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</si>
  <si>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</si>
  <si>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</si>
  <si>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</si>
  <si>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</si>
  <si>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</si>
  <si>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</si>
  <si>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</si>
  <si>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</si>
  <si>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</si>
  <si>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</si>
  <si>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</si>
  <si>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</si>
  <si>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</si>
  <si>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</si>
  <si>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</si>
  <si>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</si>
  <si>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</si>
  <si>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</si>
  <si>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</si>
  <si>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</si>
  <si>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</si>
  <si>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</si>
  <si>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</si>
  <si>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</si>
  <si>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</si>
  <si>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</si>
  <si>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</si>
  <si>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</si>
  <si>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</si>
  <si>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</si>
  <si>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</si>
  <si>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</si>
  <si>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</si>
  <si>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</si>
  <si>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</si>
  <si>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</si>
  <si>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</si>
  <si>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</si>
  <si>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</si>
  <si>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</si>
  <si>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</si>
  <si>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</si>
  <si>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</si>
  <si>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</si>
  <si>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</si>
  <si>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</si>
  <si>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</si>
  <si>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</si>
  <si>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</si>
  <si>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</si>
  <si>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</si>
  <si>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</si>
  <si>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</si>
  <si>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</si>
  <si>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</si>
  <si>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</si>
  <si>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</si>
  <si>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</si>
  <si>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</si>
  <si>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</si>
  <si>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</si>
  <si>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</si>
  <si>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</si>
  <si>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</si>
  <si>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</si>
  <si>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</si>
  <si>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</si>
  <si>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</si>
  <si>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</si>
  <si>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</si>
  <si>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</si>
  <si>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</si>
  <si>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</si>
  <si>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</si>
  <si>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</si>
  <si>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</si>
  <si>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</si>
  <si>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</si>
  <si>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</si>
  <si>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</si>
  <si>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</si>
  <si>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</si>
  <si>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</si>
  <si>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</si>
  <si>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</si>
  <si>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</si>
  <si>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</si>
  <si>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</si>
  <si>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</si>
  <si>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</si>
  <si>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</si>
  <si>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</si>
  <si>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</si>
  <si>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</si>
  <si>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</si>
  <si>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</si>
  <si>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</si>
  <si>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</si>
  <si>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</si>
  <si>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</si>
  <si>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</si>
  <si>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</si>
  <si>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</si>
  <si>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</si>
  <si>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</si>
  <si>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</si>
  <si>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</si>
  <si>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</si>
  <si>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</si>
  <si>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</si>
  <si>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</si>
  <si>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</si>
  <si>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</si>
  <si>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</si>
  <si>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</si>
  <si>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</si>
  <si>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</si>
  <si>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</si>
  <si>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</si>
  <si>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</si>
  <si>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</si>
  <si>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</si>
  <si>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</si>
  <si>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</si>
  <si>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</si>
  <si>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</si>
  <si>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</si>
  <si>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</si>
  <si>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</si>
  <si>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</si>
  <si>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</si>
  <si>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</si>
  <si>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</si>
  <si>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</si>
  <si>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</si>
  <si>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</si>
  <si>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</si>
  <si>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</si>
  <si>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</si>
  <si>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</si>
  <si>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</si>
  <si>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</si>
  <si>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</si>
  <si>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</si>
  <si>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</si>
  <si>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</si>
  <si>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</si>
  <si>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</si>
  <si>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</si>
  <si>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</si>
  <si>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</si>
  <si>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</si>
  <si>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</si>
  <si>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</si>
  <si>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</si>
  <si>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</si>
  <si>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</si>
  <si>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</si>
  <si>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</si>
  <si>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</si>
  <si>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</si>
  <si>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</si>
  <si>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</si>
  <si>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</si>
  <si>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</si>
  <si>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</si>
  <si>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</si>
  <si>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</si>
  <si>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</si>
  <si>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</si>
  <si>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</si>
  <si>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</si>
  <si>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</si>
  <si>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</si>
  <si>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</si>
  <si>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</si>
  <si>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</si>
  <si>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</si>
  <si>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</si>
  <si>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</si>
  <si>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</si>
  <si>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</si>
  <si>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</si>
  <si>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</si>
  <si>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</si>
  <si>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</si>
  <si>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</si>
  <si>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</si>
  <si>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</si>
  <si>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</si>
  <si>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</si>
  <si>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</si>
  <si>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</si>
  <si>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</si>
  <si>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</si>
  <si>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</si>
  <si>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</si>
  <si>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</si>
  <si>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</si>
  <si>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</si>
  <si>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</si>
  <si>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</si>
  <si>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</si>
  <si>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</si>
  <si>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</si>
  <si>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</si>
  <si>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</si>
  <si>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</si>
  <si>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</si>
  <si>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</si>
  <si>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</si>
  <si>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</si>
  <si>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</si>
  <si>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</si>
  <si>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</si>
  <si>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</si>
  <si>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</si>
  <si>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</si>
  <si>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</si>
  <si>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</si>
  <si>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</si>
  <si>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</si>
  <si>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</si>
  <si>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</si>
  <si>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</si>
  <si>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</si>
  <si>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</si>
  <si>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</si>
  <si>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</si>
  <si>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</si>
  <si>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</si>
  <si>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</si>
  <si>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</si>
  <si>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</si>
  <si>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</si>
  <si>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</si>
  <si>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</si>
  <si>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</si>
  <si>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</si>
  <si>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</si>
  <si>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</si>
  <si>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</si>
  <si>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</si>
  <si>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</si>
  <si>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</si>
  <si>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</si>
  <si>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</si>
  <si>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</si>
  <si>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</si>
  <si>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</si>
  <si>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</si>
  <si>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</si>
  <si>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</si>
  <si>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</si>
  <si>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</si>
  <si>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</si>
  <si>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</si>
  <si>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</si>
  <si>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</si>
  <si>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</si>
  <si>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</si>
  <si>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</si>
  <si>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</si>
  <si>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</si>
  <si>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</si>
  <si>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</si>
  <si>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</si>
  <si>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</si>
  <si>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</si>
  <si>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</si>
  <si>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</si>
  <si>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</si>
  <si>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</si>
  <si>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</si>
  <si>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</si>
  <si>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</si>
  <si>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</si>
  <si>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</si>
  <si>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</si>
  <si>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</si>
  <si>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</si>
  <si>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</si>
  <si>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</si>
  <si>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</si>
  <si>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</si>
  <si>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</si>
  <si>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</si>
  <si>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</si>
  <si>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</si>
  <si>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</si>
  <si>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</si>
  <si>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</si>
  <si>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</si>
  <si>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</si>
  <si>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</si>
  <si>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</si>
  <si>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</si>
  <si>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</si>
  <si>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</si>
  <si>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</si>
  <si>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</si>
  <si>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</si>
  <si>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</si>
  <si>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</si>
  <si>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</si>
  <si>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</si>
  <si>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</si>
  <si>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</si>
  <si>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</si>
  <si>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</si>
  <si>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</si>
  <si>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</si>
  <si>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</si>
  <si>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</si>
  <si>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</si>
  <si>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</si>
  <si>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</si>
  <si>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</si>
  <si>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</si>
  <si>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</si>
  <si>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</si>
  <si>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</si>
  <si>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</si>
  <si>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</si>
  <si>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</si>
  <si>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</si>
  <si>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</si>
  <si>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</si>
  <si>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</si>
  <si>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</si>
  <si>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</si>
  <si>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</si>
  <si>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</si>
  <si>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</si>
  <si>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</si>
  <si>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</si>
  <si>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</si>
  <si>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</si>
  <si>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</si>
  <si>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</si>
  <si>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</si>
  <si>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</si>
  <si>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</si>
  <si>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</si>
  <si>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</si>
  <si>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</si>
  <si>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</si>
  <si>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</si>
  <si>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</si>
  <si>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</si>
  <si>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</si>
  <si>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</si>
  <si>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</si>
  <si>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</si>
  <si>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</si>
  <si>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</si>
  <si>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</si>
  <si>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</si>
  <si>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</si>
  <si>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</si>
  <si>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</si>
  <si>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</si>
  <si>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</si>
  <si>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</si>
  <si>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</si>
  <si>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</si>
  <si>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</si>
  <si>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</si>
  <si>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</si>
  <si>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</si>
  <si>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</si>
  <si>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</si>
  <si>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</si>
  <si>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</si>
  <si>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</si>
  <si>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</si>
  <si>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</si>
  <si>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</si>
  <si>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</si>
  <si>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</si>
  <si>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</si>
  <si>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</si>
  <si>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</si>
  <si>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</si>
  <si>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</si>
  <si>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</si>
  <si>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</si>
  <si>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</si>
  <si>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</si>
  <si>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</si>
  <si>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</si>
  <si>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</si>
  <si>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</si>
  <si>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</si>
  <si>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</si>
  <si>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</si>
  <si>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</si>
  <si>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</si>
  <si>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</si>
  <si>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</si>
  <si>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</si>
  <si>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</si>
  <si>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</si>
  <si>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</si>
  <si>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</si>
  <si>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</si>
  <si>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</si>
  <si>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</si>
  <si>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</si>
  <si>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</si>
  <si>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</si>
  <si>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</si>
  <si>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</si>
  <si>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</si>
  <si>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</si>
  <si>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</si>
  <si>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</si>
  <si>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</si>
  <si>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</si>
  <si>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</si>
  <si>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</si>
  <si>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</si>
  <si>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</si>
  <si>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</si>
  <si>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</si>
  <si>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</si>
  <si>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</si>
  <si>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</si>
  <si>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</si>
  <si>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</si>
  <si>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</si>
  <si>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</si>
  <si>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</si>
  <si>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</si>
  <si>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</si>
  <si>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</si>
  <si>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</si>
  <si>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</si>
  <si>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</si>
  <si>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</si>
  <si>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</si>
  <si>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</si>
  <si>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</si>
  <si>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</si>
  <si>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</si>
  <si>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</si>
  <si>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</si>
  <si>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</si>
  <si>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</si>
  <si>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</si>
  <si>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</si>
  <si>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</si>
  <si>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</si>
  <si>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</si>
  <si>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</si>
  <si>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</si>
  <si>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</si>
  <si>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</si>
  <si>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</si>
  <si>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</si>
  <si>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</si>
  <si>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</si>
  <si>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</si>
  <si>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</si>
  <si>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</si>
  <si>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</si>
  <si>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</si>
  <si>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</si>
  <si>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</si>
  <si>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</si>
  <si>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</si>
  <si>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</si>
  <si>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</si>
  <si>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</si>
  <si>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</si>
  <si>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</si>
  <si>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</si>
  <si>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</si>
  <si>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</si>
  <si>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</si>
  <si>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</si>
  <si>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</si>
  <si>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</si>
  <si>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</si>
  <si>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</si>
  <si>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</si>
  <si>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</si>
  <si>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</si>
  <si>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</si>
  <si>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</si>
  <si>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</si>
  <si>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</si>
  <si>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</si>
  <si>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</si>
  <si>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</si>
  <si>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</si>
  <si>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</si>
  <si>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</si>
  <si>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</si>
  <si>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</si>
  <si>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</si>
  <si>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</si>
  <si>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</si>
  <si>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</si>
  <si>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</si>
  <si>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</si>
  <si>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</si>
  <si>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</si>
  <si>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</si>
  <si>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</si>
  <si>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</si>
  <si>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</si>
  <si>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</si>
  <si>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</si>
  <si>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</si>
  <si>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</si>
  <si>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</si>
  <si>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</si>
  <si>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</si>
  <si>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</si>
  <si>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</si>
  <si>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</si>
  <si>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</si>
  <si>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</si>
  <si>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</si>
  <si>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</si>
  <si>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</si>
  <si>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</si>
  <si>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</si>
  <si>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</si>
  <si>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</si>
  <si>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</si>
  <si>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</si>
  <si>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</si>
  <si>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</si>
  <si>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</si>
  <si>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</si>
  <si>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</si>
  <si>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</si>
  <si>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</si>
  <si>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</si>
  <si>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</si>
  <si>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</si>
  <si>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</si>
  <si>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</si>
  <si>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</si>
  <si>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</si>
  <si>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</si>
  <si>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</si>
  <si>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</si>
  <si>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</si>
  <si>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</si>
  <si>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</si>
  <si>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</si>
  <si>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</si>
  <si>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</si>
  <si>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</si>
  <si>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</si>
  <si>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</si>
  <si>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</si>
  <si>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</si>
  <si>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</si>
  <si>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</si>
  <si>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</si>
  <si>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</si>
  <si>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</si>
  <si>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</si>
  <si>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</si>
  <si>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</si>
  <si>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</si>
  <si>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</si>
  <si>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</si>
  <si>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</si>
  <si>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</si>
  <si>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</si>
  <si>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</si>
  <si>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</si>
  <si>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</si>
  <si>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</si>
  <si>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</si>
  <si>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</si>
  <si>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</si>
  <si>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</si>
  <si>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</si>
  <si>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</si>
  <si>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</si>
  <si>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</si>
  <si>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</si>
  <si>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</si>
  <si>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</si>
  <si>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</si>
  <si>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</si>
  <si>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</si>
  <si>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</si>
  <si>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</si>
  <si>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</si>
  <si>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</si>
  <si>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</si>
  <si>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</si>
  <si>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</si>
  <si>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</si>
  <si>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</si>
  <si>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</si>
  <si>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</si>
  <si>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</si>
  <si>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</si>
  <si>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</si>
  <si>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</si>
  <si>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</si>
  <si>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</si>
  <si>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</si>
  <si>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</si>
  <si>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</si>
  <si>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</si>
  <si>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</si>
  <si>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</si>
  <si>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</si>
  <si>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</si>
  <si>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</si>
  <si>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</si>
  <si>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</si>
  <si>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</si>
  <si>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</si>
  <si>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</si>
  <si>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</si>
  <si>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</si>
  <si>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</si>
  <si>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</si>
  <si>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</si>
  <si>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</si>
  <si>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</si>
  <si>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</si>
  <si>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</si>
  <si>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</si>
  <si>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</si>
  <si>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</si>
  <si>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</si>
  <si>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</si>
  <si>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</si>
  <si>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</si>
  <si>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</si>
  <si>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</si>
  <si>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</si>
  <si>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</si>
  <si>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</si>
  <si>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</si>
  <si>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</si>
  <si>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</si>
  <si>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</si>
  <si>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</si>
  <si>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</si>
  <si>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</si>
  <si>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</si>
  <si>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</si>
  <si>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</si>
  <si>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</si>
  <si>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</si>
  <si>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</si>
  <si>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</si>
  <si>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</si>
  <si>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</si>
  <si>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</si>
  <si>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</si>
  <si>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</si>
  <si>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</si>
  <si>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</si>
  <si>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</si>
  <si>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</si>
  <si>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</si>
  <si>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</si>
  <si>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</si>
  <si>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</si>
  <si>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</si>
  <si>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</si>
  <si>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</si>
  <si>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</si>
  <si>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</si>
  <si>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</si>
  <si>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</si>
  <si>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</si>
  <si>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</si>
  <si>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</si>
  <si>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</si>
  <si>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</si>
  <si>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</si>
  <si>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</si>
  <si>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</si>
  <si>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</si>
  <si>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</si>
  <si>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</si>
  <si>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</si>
  <si>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</si>
  <si>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</si>
  <si>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</si>
  <si>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</si>
  <si>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</si>
  <si>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</si>
  <si>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</si>
  <si>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</si>
  <si>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</si>
  <si>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</si>
  <si>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</si>
  <si>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</si>
  <si>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</si>
  <si>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</si>
  <si>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</si>
  <si>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</si>
  <si>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</si>
  <si>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</si>
  <si>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</si>
  <si>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</si>
  <si>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</si>
  <si>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</si>
  <si>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</si>
  <si>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</si>
  <si>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</si>
  <si>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</si>
  <si>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</si>
  <si>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</si>
  <si>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</si>
  <si>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</si>
  <si>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</si>
  <si>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</si>
  <si>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</si>
  <si>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</si>
  <si>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</si>
  <si>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</si>
  <si>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</si>
  <si>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</si>
  <si>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</si>
  <si>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</si>
  <si>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</si>
  <si>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</si>
  <si>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</si>
  <si>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</si>
  <si>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</si>
  <si>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</si>
  <si>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</si>
  <si>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</si>
  <si>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</si>
  <si>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</si>
  <si>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</si>
  <si>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</si>
  <si>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</si>
  <si>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</si>
  <si>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</si>
  <si>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</si>
  <si>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</si>
  <si>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</si>
  <si>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</si>
  <si>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</si>
  <si>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</si>
  <si>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</si>
  <si>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</si>
  <si>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</si>
  <si>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</si>
  <si>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</si>
  <si>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</si>
  <si>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</si>
  <si>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</si>
  <si>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</si>
  <si>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</si>
  <si>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</si>
  <si>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</si>
  <si>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</si>
  <si>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</si>
  <si>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</si>
  <si>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</si>
  <si>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</si>
  <si>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</si>
  <si>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</si>
  <si>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</si>
  <si>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</si>
  <si>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</si>
  <si>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</si>
  <si>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</si>
  <si>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</si>
  <si>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</si>
  <si>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</si>
  <si>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</si>
  <si>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</si>
  <si>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</si>
  <si>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</si>
  <si>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</si>
  <si>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</si>
  <si>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</si>
  <si>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</si>
  <si>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</si>
  <si>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</si>
  <si>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</si>
  <si>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</si>
  <si>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</si>
  <si>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</si>
  <si>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</si>
  <si>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</si>
  <si>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</si>
  <si>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</si>
  <si>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</si>
  <si>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</si>
  <si>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</si>
  <si>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</si>
  <si>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</si>
  <si>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</si>
  <si>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</si>
  <si>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</si>
  <si>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</si>
  <si>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</si>
  <si>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</si>
  <si>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</si>
  <si>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</si>
  <si>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</si>
  <si>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</si>
  <si>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</si>
  <si>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</si>
  <si>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</si>
  <si>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</si>
  <si>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</si>
  <si>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</si>
  <si>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</si>
  <si>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</si>
  <si>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</si>
  <si>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</si>
  <si>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</si>
  <si>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</si>
  <si>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</si>
  <si>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</si>
  <si>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</si>
  <si>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</si>
  <si>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</si>
  <si>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</si>
  <si>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</si>
  <si>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</si>
  <si>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</si>
  <si>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</si>
  <si>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</si>
  <si>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</si>
  <si>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</si>
  <si>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</si>
  <si>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</si>
  <si>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</si>
  <si>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</si>
  <si>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</si>
  <si>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</si>
  <si>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</si>
  <si>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</si>
  <si>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</si>
  <si>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</si>
  <si>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</si>
  <si>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</si>
  <si>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</si>
  <si>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</si>
  <si>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</si>
  <si>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</si>
  <si>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</si>
  <si>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</si>
  <si>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</si>
  <si>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</si>
  <si>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</si>
  <si>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</si>
  <si>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</si>
  <si>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</si>
  <si>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</si>
  <si>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</si>
  <si>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</si>
  <si>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</si>
  <si>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</si>
  <si>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</si>
  <si>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</si>
  <si>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</si>
  <si>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</si>
  <si>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</si>
  <si>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</si>
  <si>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</si>
  <si>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</si>
  <si>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</si>
  <si>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</si>
  <si>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</si>
  <si>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</si>
  <si>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</si>
  <si>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</si>
  <si>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</si>
  <si>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</si>
  <si>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</si>
  <si>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</si>
  <si>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</si>
  <si>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</si>
  <si>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</si>
  <si>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</si>
  <si>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</si>
  <si>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</si>
  <si>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</si>
  <si>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</si>
  <si>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</si>
  <si>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</si>
  <si>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</si>
  <si>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</si>
  <si>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</si>
  <si>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</si>
  <si>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</si>
  <si>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</si>
  <si>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</si>
  <si>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</si>
  <si>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</si>
  <si>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</si>
  <si>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</si>
  <si>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</si>
  <si>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</si>
  <si>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</si>
  <si>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</si>
  <si>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</si>
  <si>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</si>
  <si>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</si>
  <si>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</si>
  <si>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</si>
  <si>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</si>
  <si>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</si>
  <si>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</si>
  <si>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</si>
  <si>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</si>
  <si>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</si>
  <si>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</si>
  <si>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</si>
  <si>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</si>
  <si>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</si>
  <si>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</si>
  <si>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</si>
  <si>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</si>
  <si>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</si>
  <si>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</si>
  <si>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</si>
  <si>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</si>
  <si>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</si>
  <si>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</si>
  <si>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</si>
  <si>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</si>
  <si>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</si>
  <si>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</si>
  <si>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</si>
  <si>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</si>
  <si>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</si>
  <si>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</si>
  <si>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</si>
  <si>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</si>
  <si>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</si>
  <si>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</si>
  <si>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</si>
  <si>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</si>
  <si>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</si>
  <si>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</si>
  <si>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</si>
  <si>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</si>
  <si>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</si>
  <si>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</si>
  <si>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</si>
  <si>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</si>
  <si>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</si>
  <si>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</si>
  <si>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</si>
  <si>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</si>
  <si>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</si>
  <si>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</si>
  <si>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</si>
  <si>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</si>
  <si>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</si>
  <si>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</si>
  <si>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</si>
  <si>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</si>
  <si>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</si>
  <si>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</si>
  <si>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</si>
  <si>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</si>
  <si>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</si>
  <si>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</si>
  <si>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</si>
  <si>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</si>
  <si>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</si>
  <si>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</si>
  <si>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</si>
  <si>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</si>
  <si>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</si>
  <si>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</si>
  <si>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</si>
  <si>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</si>
  <si>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</si>
  <si>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</si>
  <si>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</si>
  <si>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</si>
  <si>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</si>
  <si>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</si>
  <si>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</si>
  <si>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</si>
  <si>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</si>
  <si>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</si>
  <si>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</si>
  <si>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</si>
  <si>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</si>
  <si>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</si>
  <si>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</si>
  <si>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</si>
  <si>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</si>
  <si>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</si>
  <si>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</si>
  <si>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</si>
  <si>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</si>
  <si>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</si>
  <si>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</si>
  <si>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</si>
  <si>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</si>
  <si>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</si>
  <si>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</si>
  <si>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</si>
  <si>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</si>
  <si>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</si>
  <si>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</si>
  <si>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</si>
  <si>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</si>
  <si>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</si>
  <si>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</si>
  <si>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</si>
  <si>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</si>
  <si>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</si>
  <si>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</si>
  <si>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</si>
  <si>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</si>
  <si>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</si>
  <si>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</si>
  <si>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</si>
  <si>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</si>
  <si>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</si>
  <si>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</si>
  <si>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</si>
  <si>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</si>
  <si>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</si>
  <si>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</si>
  <si>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</si>
  <si>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</si>
  <si>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</si>
  <si>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</si>
  <si>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</si>
  <si>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</si>
  <si>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</si>
  <si>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</si>
  <si>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</si>
  <si>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</si>
  <si>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</si>
  <si>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</si>
  <si>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</si>
  <si>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</si>
  <si>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</si>
  <si>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</si>
  <si>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</si>
  <si>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</si>
  <si>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</si>
  <si>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</si>
  <si>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</si>
  <si>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</si>
  <si>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</si>
  <si>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</si>
  <si>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</si>
  <si>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</si>
  <si>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</si>
  <si>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</si>
  <si>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</si>
  <si>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</si>
  <si>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</si>
  <si>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</si>
  <si>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</si>
  <si>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</si>
  <si>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</si>
  <si>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</si>
  <si>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</si>
  <si>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</si>
  <si>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</si>
  <si>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</si>
  <si>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</si>
  <si>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</si>
  <si>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</si>
  <si>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</si>
  <si>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</si>
  <si>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</si>
  <si>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</si>
  <si>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</si>
  <si>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</si>
  <si>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</si>
  <si>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</si>
  <si>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</si>
  <si>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</si>
  <si>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</si>
  <si>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</si>
  <si>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</si>
  <si>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</si>
  <si>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</si>
  <si>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</si>
  <si>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</si>
  <si>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</si>
  <si>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</si>
  <si>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</si>
  <si>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</si>
  <si>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</si>
  <si>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</si>
  <si>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</si>
  <si>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</si>
  <si>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</si>
  <si>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</si>
  <si>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</si>
  <si>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</si>
  <si>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</si>
  <si>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</si>
  <si>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</si>
  <si>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</si>
  <si>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</si>
  <si>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</si>
  <si>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</si>
  <si>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</si>
  <si>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</si>
  <si>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</si>
  <si>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</si>
  <si>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</si>
  <si>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</si>
  <si>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</si>
  <si>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</si>
  <si>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</si>
  <si>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</si>
  <si>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</si>
  <si>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</si>
  <si>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</si>
  <si>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</si>
  <si>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</si>
  <si>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</si>
  <si>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</si>
  <si>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</si>
  <si>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</si>
  <si>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</si>
  <si>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</si>
  <si>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</si>
  <si>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</si>
  <si>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</si>
  <si>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</si>
  <si>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</si>
  <si>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</si>
  <si>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</si>
  <si>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</si>
  <si>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</si>
  <si>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</si>
  <si>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</si>
  <si>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</si>
  <si>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</si>
  <si>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</si>
  <si>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</si>
  <si>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</si>
  <si>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</si>
  <si>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</si>
  <si>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</si>
  <si>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</si>
  <si>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</si>
  <si>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</si>
  <si>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</si>
  <si>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</si>
  <si>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</si>
  <si>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</si>
  <si>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</si>
  <si>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</si>
  <si>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</si>
  <si>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</si>
  <si>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</si>
  <si>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</si>
  <si>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</si>
  <si>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</si>
  <si>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</si>
  <si>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</si>
  <si>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</si>
  <si>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</si>
  <si>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</si>
  <si>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</si>
  <si>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</si>
  <si>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</si>
  <si>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</si>
  <si>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</si>
  <si>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</si>
  <si>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</si>
  <si>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</si>
  <si>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</si>
  <si>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</si>
  <si>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</si>
  <si>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</si>
  <si>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</si>
  <si>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</si>
  <si>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</si>
  <si>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</si>
  <si>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</si>
  <si>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</si>
  <si>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</si>
  <si>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</si>
  <si>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</si>
  <si>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</si>
  <si>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</si>
  <si>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</si>
  <si>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</si>
  <si>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</si>
  <si>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</si>
  <si>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</si>
  <si>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</si>
  <si>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</si>
  <si>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</si>
  <si>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</si>
  <si>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</si>
  <si>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</si>
  <si>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</si>
  <si>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</si>
  <si>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</si>
  <si>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</si>
  <si>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</si>
  <si>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</si>
  <si>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</si>
  <si>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</si>
  <si>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</si>
  <si>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</si>
  <si>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</si>
  <si>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</si>
  <si>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</si>
  <si>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</si>
  <si>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</si>
  <si>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</si>
  <si>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</si>
  <si>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</si>
  <si>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</si>
  <si>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</si>
  <si>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</si>
  <si>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</si>
  <si>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</si>
  <si>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</si>
  <si>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</si>
  <si>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</si>
  <si>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</si>
  <si>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</si>
  <si>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</si>
  <si>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</si>
  <si>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</si>
  <si>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</si>
  <si>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</si>
  <si>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</si>
  <si>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</si>
  <si>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</si>
  <si>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</si>
  <si>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</si>
  <si>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</si>
  <si>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</si>
  <si>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</si>
  <si>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</si>
  <si>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</si>
  <si>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</si>
  <si>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</si>
  <si>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</si>
  <si>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</si>
  <si>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</si>
  <si>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</si>
  <si>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</si>
  <si>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</si>
  <si>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</si>
  <si>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</si>
  <si>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</si>
  <si>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</si>
  <si>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</si>
  <si>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</si>
  <si>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</si>
  <si>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</si>
  <si>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</si>
  <si>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</si>
  <si>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</si>
  <si>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</si>
  <si>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</si>
  <si>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</si>
  <si>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</si>
  <si>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</si>
  <si>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</si>
  <si>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</si>
  <si>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</si>
  <si>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</si>
  <si>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</si>
  <si>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</si>
  <si>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</si>
  <si>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</si>
  <si>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</si>
  <si>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</si>
  <si>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</si>
  <si>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</si>
  <si>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</si>
  <si>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</si>
  <si>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</si>
  <si>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</si>
  <si>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</si>
  <si>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</si>
  <si>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</si>
  <si>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</si>
  <si>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</si>
  <si>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</si>
  <si>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</si>
  <si>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</si>
  <si>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</si>
  <si>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</si>
  <si>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</si>
  <si>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</si>
  <si>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</si>
  <si>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</si>
  <si>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</si>
  <si>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</si>
  <si>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</si>
  <si>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</si>
  <si>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</si>
  <si>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</si>
  <si>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</si>
  <si>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</si>
  <si>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</si>
  <si>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</si>
  <si>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</si>
  <si>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</si>
  <si>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</si>
  <si>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</si>
  <si>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</si>
  <si>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</si>
  <si>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</si>
  <si>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</si>
  <si>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</si>
  <si>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</si>
  <si>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</si>
  <si>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</si>
  <si>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</si>
  <si>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</si>
  <si>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</si>
  <si>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</si>
  <si>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</si>
  <si>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</si>
  <si>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</si>
  <si>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</si>
  <si>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</si>
  <si>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</si>
  <si>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</si>
  <si>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</si>
  <si>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</si>
  <si>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</si>
  <si>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</si>
  <si>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</si>
  <si>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</si>
  <si>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</si>
  <si>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</si>
  <si>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</si>
  <si>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</si>
  <si>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</si>
  <si>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</si>
  <si>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</si>
  <si>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</si>
  <si>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</si>
  <si>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</si>
  <si>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</si>
  <si>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</si>
  <si>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</si>
  <si>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</si>
  <si>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</si>
  <si>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</si>
  <si>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</si>
  <si>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</si>
  <si>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</si>
  <si>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</si>
  <si>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</si>
  <si>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</si>
  <si>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</si>
  <si>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</si>
  <si>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</si>
  <si>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</si>
  <si>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</si>
  <si>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</si>
  <si>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</si>
  <si>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</si>
  <si>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</si>
  <si>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</si>
  <si>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</si>
  <si>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</si>
  <si>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</si>
  <si>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</si>
  <si>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</si>
  <si>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</si>
  <si>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</si>
  <si>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</si>
  <si>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</si>
  <si>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</si>
  <si>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</si>
  <si>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</si>
  <si>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</si>
  <si>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</si>
  <si>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</si>
  <si>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</si>
  <si>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</si>
  <si>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</si>
  <si>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</si>
  <si>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</si>
  <si>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</si>
  <si>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</si>
  <si>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</si>
  <si>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</si>
  <si>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</si>
  <si>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</si>
  <si>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</si>
  <si>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</si>
  <si>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</si>
  <si>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</si>
  <si>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</si>
  <si>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</si>
  <si>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</si>
  <si>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</si>
  <si>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</si>
  <si>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</si>
  <si>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</si>
  <si>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</si>
  <si>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</si>
  <si>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</si>
  <si>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</si>
  <si>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</si>
  <si>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</si>
  <si>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</si>
  <si>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</si>
  <si>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</si>
  <si>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</si>
  <si>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</si>
  <si>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</si>
  <si>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</si>
  <si>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</si>
  <si>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</si>
  <si>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</si>
  <si>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</si>
  <si>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</si>
  <si>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</si>
  <si>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</si>
  <si>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</si>
  <si>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</si>
  <si>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</si>
  <si>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</si>
  <si>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</si>
  <si>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</si>
  <si>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</si>
  <si>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</si>
  <si>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</si>
  <si>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</si>
  <si>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</si>
  <si>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</si>
  <si>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</si>
  <si>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</si>
  <si>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</si>
  <si>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</si>
  <si>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</si>
  <si>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</si>
  <si>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</si>
  <si>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</si>
  <si>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</si>
  <si>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</si>
  <si>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</si>
  <si>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</si>
  <si>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</si>
  <si>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</si>
  <si>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</si>
  <si>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</si>
  <si>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</si>
  <si>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</si>
  <si>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</si>
  <si>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</si>
  <si>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</si>
  <si>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</si>
  <si>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</si>
  <si>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</si>
  <si>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</si>
  <si>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</si>
  <si>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</si>
  <si>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</si>
  <si>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</si>
  <si>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</si>
  <si>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</si>
  <si>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</si>
  <si>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</si>
  <si>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</si>
  <si>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</si>
  <si>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</si>
  <si>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</si>
  <si>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</si>
  <si>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</si>
  <si>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</si>
  <si>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</si>
  <si>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</si>
  <si>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</si>
  <si>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</si>
  <si>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</si>
  <si>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</si>
  <si>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</si>
  <si>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</si>
  <si>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</si>
  <si>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</si>
  <si>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</si>
  <si>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</si>
  <si>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</si>
  <si>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</si>
  <si>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</si>
  <si>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</si>
  <si>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</si>
  <si>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</si>
  <si>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</si>
  <si>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</si>
  <si>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</si>
  <si>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</si>
  <si>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</si>
  <si>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</si>
  <si>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</si>
  <si>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</si>
  <si>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</si>
  <si>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</si>
  <si>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</si>
  <si>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</si>
  <si>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</si>
  <si>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</si>
  <si>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</si>
  <si>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</si>
  <si>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</si>
  <si>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</si>
  <si>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</si>
  <si>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</si>
  <si>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</si>
  <si>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</si>
  <si>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</si>
  <si>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</si>
  <si>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</si>
  <si>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</si>
  <si>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</si>
  <si>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</si>
  <si>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</si>
  <si>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</si>
  <si>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</si>
  <si>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</si>
  <si>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</si>
  <si>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</si>
  <si>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</si>
  <si>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</si>
  <si>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</si>
  <si>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</si>
  <si>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</si>
  <si>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</si>
  <si>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</si>
  <si>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</si>
  <si>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</si>
  <si>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</si>
  <si>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</si>
  <si>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</si>
  <si>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</si>
  <si>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</si>
  <si>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</si>
  <si>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</si>
  <si>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</si>
  <si>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</si>
  <si>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</si>
  <si>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</si>
  <si>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</si>
  <si>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</si>
  <si>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</si>
  <si>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</si>
  <si>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</si>
  <si>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</si>
  <si>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</si>
  <si>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</si>
  <si>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</si>
  <si>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</si>
  <si>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</si>
  <si>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</si>
  <si>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</si>
  <si>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</si>
  <si>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</si>
  <si>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</si>
  <si>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</si>
  <si>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</si>
  <si>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</si>
  <si>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</si>
  <si>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</si>
  <si>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</si>
  <si>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</si>
  <si>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</si>
  <si>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</si>
  <si>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</si>
  <si>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</si>
  <si>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</si>
  <si>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</si>
  <si>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</si>
  <si>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</si>
  <si>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</si>
  <si>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</si>
  <si>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</si>
  <si>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</si>
  <si>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</si>
  <si>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</si>
  <si>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</si>
  <si>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</si>
  <si>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</si>
  <si>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</si>
  <si>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</si>
  <si>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</si>
  <si>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</si>
  <si>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</si>
  <si>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</si>
  <si>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</si>
  <si>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</si>
  <si>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</si>
  <si>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</si>
  <si>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</si>
  <si>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</si>
  <si>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</si>
  <si>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</si>
  <si>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</si>
  <si>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</si>
  <si>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</si>
  <si>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</si>
  <si>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</si>
  <si>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</si>
  <si>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</si>
  <si>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</si>
  <si>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</si>
  <si>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</si>
  <si>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</si>
  <si>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</si>
  <si>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</si>
  <si>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</si>
  <si>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</si>
  <si>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</si>
  <si>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</si>
  <si>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</si>
  <si>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</si>
  <si>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</si>
  <si>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</si>
  <si>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</si>
  <si>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</si>
  <si>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</si>
  <si>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</si>
  <si>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</si>
  <si>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</si>
  <si>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</si>
  <si>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</si>
  <si>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</si>
  <si>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</si>
  <si>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</si>
  <si>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</si>
  <si>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</si>
  <si>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</si>
  <si>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</si>
  <si>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</si>
  <si>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</si>
  <si>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</si>
  <si>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</si>
  <si>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</si>
  <si>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</si>
  <si>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</si>
  <si>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</si>
  <si>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</si>
  <si>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</si>
  <si>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</si>
  <si>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</si>
  <si>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</si>
  <si>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</si>
  <si>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</si>
  <si>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</si>
  <si>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</si>
  <si>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</si>
  <si>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</si>
  <si>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</si>
  <si>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</si>
  <si>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</si>
  <si>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</si>
  <si>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</si>
  <si>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</si>
  <si>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</si>
  <si>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</si>
  <si>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</si>
  <si>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team OOS may be ETA 150 min</t>
  </si>
  <si>
    <t>PCM-20251125-00000236</t>
  </si>
  <si>
    <t xml:space="preserve"> site has access issue at night inside desert area &amp;team OOS may be ETA 50 min</t>
  </si>
  <si>
    <t>no PCM</t>
  </si>
  <si>
    <t>ETA 100 MIN</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</si>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</sst>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3" dataDxfId="172" headerRowBorderDxfId="170" tableBorderDxfId="171" totalsRowBorderDxfId="169">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tabSelected="1" workbookViewId="0">
      <selection activeCell="A6" sqref="A6:X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323.35955486111197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0.55099004630028503</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5.3003935187007301E-2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4.0793287036649417E-2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45986.307980787038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45986.307980787038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45986.307980787038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45986.307980787038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45986.307980787038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45986.307980787038</v>
      </c>
      <c r="H11" s="131"/>
      <c r="I11" s="129" t="str">
        <f>IFERROR(VLOOKUP(D11,DB!A:F,6,0),"")</f>
        <v/>
      </c>
      <c r="J11" s="129" t="str">
        <f>IFERROR(VLOOKUP(D11,DB!A:G,7,0),"")</f>
        <v/>
      </c>
      <c r="K11" s="133"/>
      <c r="L11" s="134" t="str">
        <f>IFERROR(VLOOKUP(D11,DB!A:I,9,0),"")</f>
        <v/>
      </c>
    </row>
    <row r="12" spans="1:15" s="64" customFormat="1" ht="15" customHeight="1">
      <c r="A12" s="153"/>
      <c r="B12" s="152" t="str">
        <f>IFERROR(VLOOKUP(D12,DB!A:K,11,0),"")</f>
        <v/>
      </c>
      <c r="C12" s="152"/>
      <c r="D12" s="59"/>
      <c r="E12" s="151"/>
      <c r="F12" s="150"/>
      <c r="G12" s="149">
        <f ca="1">IFERROR(NOW()-F12,"-")</f>
        <v>45986.307980787038</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45986.307980787038</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45986.307980787038</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45986.307980787038</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45986.307980787038</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45986.307980787038</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45986.307980787038</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45986.307980787038</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45986.307980787038</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45986.307980787038</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45986.307980787038</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45986.307980787038</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45986.307980787038</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45986.307980787038</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45986.307980787038</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45986.307980787038</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45986.307980787038</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45986.307980787038</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45986.307980787038</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45986.307980787038</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45986.307980787038</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45986.307980787038</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45986.307980787038</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45986.307980787038</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45986.307980787038</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45986.307980787038</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45986.307980787038</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45986.307980787038</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45986.307980787038</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45986.307980787038</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45986.307980787038</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45986.307980787038</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45986.307980787038</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45986.307980787038</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45986.307980787038</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45986.307980787038</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45986.307980787038</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45986.307980787038</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45986.307980787038</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45986.307980787038</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45986.307980787038</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45986.307980787038</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45986.307980787038</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45986.307980787038</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45986.307980787038</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45986.307980787038</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45986.307980787038</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45986.307980787038</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45986.307980787038</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45986.307980787038</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45986.307980787038</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45986.307980787038</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45986.307980787038</v>
      </c>
      <c r="H64" s="150"/>
      <c r="I64" s="152" t="str">
        <f>IFERROR(VLOOKUP(D64,DB!A:F,6,0),"")</f>
        <v/>
      </c>
      <c r="J64" s="152" t="str">
        <f>IFERROR(VLOOKUP(D64,DB!A:G,7,0),"")</f>
        <v/>
      </c>
      <c r="K64" s="148"/>
      <c r="L64" s="147" t="str">
        <f>IFERROR(VLOOKUP(D64,DB!A:I,9,0),"")</f>
        <v/>
      </c>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row r="68" spans="6:11" s="64" customFormat="1" ht="15" customHeight="1">
      <c r="F68" s="146"/>
      <c r="G68" s="145"/>
      <c r="H68" s="146"/>
      <c r="K68" s="144"/>
    </row>
    <row r="69" spans="6:11" s="64" customFormat="1" ht="15" customHeight="1">
      <c r="F69" s="146"/>
      <c r="G69" s="145"/>
      <c r="H69" s="146"/>
      <c r="K69" s="144"/>
    </row>
  </sheetData>
  <customSheetViews>
    <customSheetView guid="{F6042A99-DD27-4453-835D-0834D95730CC}" filter="1" showAutoFilter="1">
      <pageMargins left="0" right="0" top="0" bottom="0" header="0" footer="0"/>
      <autoFilter ref="B1:M1" xr:uid="{31D84290-8B47-402D-8371-3020B6972071}"/>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161.30814282407664</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1.9205618055566447</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0.44494837963429745</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18" t="s">
        <v>38840</v>
      </c>
      <c r="E6" s="102" t="s">
        <v>39021</v>
      </c>
      <c r="F6" s="103">
        <v>45986.136122685188</v>
      </c>
      <c r="G6" s="104">
        <f ca="1">IFERROR(NOW()-F7,"-")</f>
        <v>45986.307980787038</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45986.307980787038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45986.307980787038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45986.307980787038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45986.307980787038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45986.307980787038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45986.307980787038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45986.307980787038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45986.307980787038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45986.307980787038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45986.307980787038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45986.307980787038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45986.307980787038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45986.307980787038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45986.307980787038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45986.307980787038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45986.307980787038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45986.307980787038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45986.307980787038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45986.307980787038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45986.307980787038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45986.307980787038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45986.307980787038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45986.307980787038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45986.307980787038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45986.307980787038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45986.307980787038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45986.307980787038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45986.307980787038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45986.307980787038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45986.307980787038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45986.307980787038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45986.307980787038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45986.307980787038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45986.307980787038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45986.307980787038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45986.307980787038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45986.307980787038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45986.307980787038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45986.307980787038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45986.307980787038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45986.307980787038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45986.307980787038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45986.307980787038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45986.307980787038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45986.307980787038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45986.307980787038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45986.307980787038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45986.307980787038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45986.307980787038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45986.307980787038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45986.307980787038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45986.307980787038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45986.307980787038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45986.307980787038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45986.307980787038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45986.307980787038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45986.307980787038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45986.307980787038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45986.307980787038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45986.307980787038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45986.307980787038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45986.307980787038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45986.307980787038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45986.307980787038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45986.307980787038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45986.307980787038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45986.307980787038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45986.307980787038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45986.307980787038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45986.307980787038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45986.307980787038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45986.307980787038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45986.307980787038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45986.307980787038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45986.307980787038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45986.307980787038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45986.307980787038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45986.307980787038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45986.307980787038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45986.307980787038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45986.307980787038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45986.307980787038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45986.307980787038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45986.307980787038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45986.307980787038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45986.307980787038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45986.307980787038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45986.307980787038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45986.307980787038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45986.307980787038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45986.307980787038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45986.307980787038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45986.307980787038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45986.307980787038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45986.307980787038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45986.307980787038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45986.307980787038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45986.307980787038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45986.307980787038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45986.307980787038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45986.307980787038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45986.307980787038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45986.307980787038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45986.307980787038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45986.307980787038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45986.307980787038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45986.307980787038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45986.307980787038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45986.307980787038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45986.307980787038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45986.307980787038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45986.307980787038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45986.307980787038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45986.307980787038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45986.307980787038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45986.307980787038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45986.307980787038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45986.307980787038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45986.307980787038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45986.307980787038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45986.307980787038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45986.307980787038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45986.307980787038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45986.307981134261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45986.307981134261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45986.307981134261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45986.307981134261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45986.307981134261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45986.307981134261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45986.307981134261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45986.307981134261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45986.307981134261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45986.307981134261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45986.307981134261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45986.307981134261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45986.307981134261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45986.307981134261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45986.307981134261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45986.307981134261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45986.307981134261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45986.307981134261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45986.307981134261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45986.307981134261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45986.307981134261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45986.307981134261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45986.307981134261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45986.307981134261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45986.307981134261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45986.307981134261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45986.307981134261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45986.307981134261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45986.307981134261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45986.307981134261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45986.307981134261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45986.307981134261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45986.307981134261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45986.307981134261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45986.307981134261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45986.307981134261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45986.307981134261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45986.307981134261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45986.307981134261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45986.307981134261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45986.307981134261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45986.307981134261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45986.307981134261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45986.307981134261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45986.307981134261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45986.307981134261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45986.307981134261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45986.307981134261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45986.307981134261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45986.307981134261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45986.307981134261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45986.307981134261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45986.307981134261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45986.307981134261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45986.307981134261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45986.307981134261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45986.307981134261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45986.307981134261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45986.307981134261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45986.307981134261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45986.307981134261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45986.307981134261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45986.307981134261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45986.307981134261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45986.307981134261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45986.307981134261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45986.307981134261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45986.307981134261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45986.307981134261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45986.307981134261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45986.307981134261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45986.307981134261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45986.307981134261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45986.307981134261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45986.307981134261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45986.307981134261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45986.307981134261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45986.307981134261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45986.307981134261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45986.307981134261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45986.307981134261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45986.307981134261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45986.307981134261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45986.307981134261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45986.307981134261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45986.307981134261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45986.307981134261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45986.307981134261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45986.307981134261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45986.307981134261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45986.307981134261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45986.307981134261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45986.307981134261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45986.307981134261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45986.307981134261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45986.307981134261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45986.307981134261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45986.307981134261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45986.307981134261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45986.307981134261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45986.307981134261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45986.307981134261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45986.307981134261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45986.307981134261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45986.307981134261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45986.307981134261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45986.307981134261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45986.307981134261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45986.307981134261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45986.307981134261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45986.307981134261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45986.307981134261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45986.307981134261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45986.307981134261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45986.307981134261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45986.307981134261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45986.307981134261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45986.307981134261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45986.307981134261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45986.307981134261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45986.307981134261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45986.307981134261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45986.307981134261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45986.307981134261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45986.307981134261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45986.307981134261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45986.307981134261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45986.307981134261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45986.307981134261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45986.307981134261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45986.307981134261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45986.307981134261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45986.307981134261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45986.307981134261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45986.307981134261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45986.307981134261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45986.307981134261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45986.307981134261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45986.307981134261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45986.307981134261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45986.307981134261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45986.307981134261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45986.307981134261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45986.307981134261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45986.307981134261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45986.307981134261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45986.307981134261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45986.307981134261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45986.307981134261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45986.307981134261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45986.307981134261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45986.307981134261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45986.307981134261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45986.307981134261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45986.307981134261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45986.307981134261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45986.307981134261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45986.307981134261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45986.307981134261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45986.307981134261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45986.307981134261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45986.307981134261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45986.307981134261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45986.307981134261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45986.307981134261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45986.307981134261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45986.307981134261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45986.307981134261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45986.307981134261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45986.307981134261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45986.307981134261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45986.307981134261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45986.307981134261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45986.307981134261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45986.307981134261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45986.307981134261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45986.307981134261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45986.307981134261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45986.307981134261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45986.307981134261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45986.307981134261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45986.307981134261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45986.307981134261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45986.307981134261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45986.307981134261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45986.307981134261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45986.307981134261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45986.307981134261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45986.307981134261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45986.307981134261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45986.307981134261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45986.307981134261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45986.307981134261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45986.307981134261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45986.307981134261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45986.307981134261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45986.307981134261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45986.307981134261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45986.307981134261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45986.307981134261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45986.307981134261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45986.307981134261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45986.307981134261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45986.307981134261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45986.307981134261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45986.307981134261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45986.307981134261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45986.307981134261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45986.307981134261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45986.307981134261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45986.307981134261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45986.307981134261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45986.307981134261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45986.307981134261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45986.307981134261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45986.307981134261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45986.307981134261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45986.307981134261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45986.307981134261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45986.307981134261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45986.307981134261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45986.307981134261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45986.307981134261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45986.307981134261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45986.307981134261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45986.307981134261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45986.307981134261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45986.307981134261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45986.307981134261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45986.307981134261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45986.307981134261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45986.307981134261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45986.307981134261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45986.307981134261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45986.307981134261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45986.307981134261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45986.307981134261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45986.307981134261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45986.307981134261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45986.307981134261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45986.307981134261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45986.307981134261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45986.307981134261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45986.307981134261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45986.307981134261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45986.307981134261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45986.307981134261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45986.307981134261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45986.307981134261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45986.307981134261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45986.307981134261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45986.307981134261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45986.307981134261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45986.307981134261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45986.307981134261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45986.307981134261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45986.307981134261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45986.307981134261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45986.307981134261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45986.307981134261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45986.307981134261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45986.307981134261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45986.307981134261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45986.307981134261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45986.307981134261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45986.307981134261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45986.307981134261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45986.307981134261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45986.307981134261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45986.307981134261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45986.307981134261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45986.307981134261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45986.307981134261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45986.307981134261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45986.307981134261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45986.307981134261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45986.307981134261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45986.307981134261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45986.307981134261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45986.307981134261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45986.307981134261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45986.307981134261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45986.307981134261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45986.307981134261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45986.307981134261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45986.307981134261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45986.307981134261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45986.307981134261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45986.307981134261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45986.307981134261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45986.307981134261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45986.307981134261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45986.307981134261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45986.307981134261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45986.307981134261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45986.307981134261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45986.307981134261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45986.307981134261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45986.307981134261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45986.307981134261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45986.307981134261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45986.307981134261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45986.307981134261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45986.307981134261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45986.307981134261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45986.307981134261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45986.307981134261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45986.307981134261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45986.307981134261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45986.307981134261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45986.307981134261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45986.307981134261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45986.307981134261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45986.307981134261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45986.307981134261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45986.307981134261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45986.307981134261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45986.307981134261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45986.307981134261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45986.307981134261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45986.307981134261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45986.307981134261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45986.307981134261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45986.307981134261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45986.307981134261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45986.307981134261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45986.307981134261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45986.307981134261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45986.307981134261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45986.307981134261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45986.307981134261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45986.307981134261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45986.307981134261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45986.307981134261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45986.307981134261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45986.307981134261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45986.307981134261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45986.307981134261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45986.307981134261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45986.307981134261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45986.307981134261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45986.307981134261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45986.307981134261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45986.307981134261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45986.307981134261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45986.307981134261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45986.307981134261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45986.307981134261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45986.307981134261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45986.307981134261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45986.307981134261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45986.307981134261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45986.307981134261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45986.307981134261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45986.307981134261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45986.307981134261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45986.307981134261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45986.307981134261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45986.307981134261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45986.307981134261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45986.307981134261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45986.307981134261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45986.307981134261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45986.307981134261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45986.307981134261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45986.307981134261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45986.307981134261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45986.307981134261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45986.307981134261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45986.307981134261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45986.307981134261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45986.307981134261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45986.307981134261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45986.307981134261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45986.307981134261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45986.307981134261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45986.307981134261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45986.307981134261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45986.307981134261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45986.307981134261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45986.307981134261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45986.307981134261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45986.307981134261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45986.307981134261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45986.307981134261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45986.307981134261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45986.307981134261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45986.307981134261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45986.307981134261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45986.307981134261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45986.307981134261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45986.307981134261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45986.307981134261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45986.307981134261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45986.307981134261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45986.307981134261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45986.307981134261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45986.307981134261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45986.307981134261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45986.307981134261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45986.307981134261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45986.307981134261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45986.307981134261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45986.307981134261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45986.307981134261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45986.307981134261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45986.307981134261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45986.307981134261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45986.307981134261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45986.307981134261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45986.307981134261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45986.307981134261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45986.307981134261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45986.307981134261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45986.307981134261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45986.307981134261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45986.307981134261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45986.307981134261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45986.307981134261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45986.307981134261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45986.307981134261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45986.307981134261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45986.307981134261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45986.307981134261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45986.307981134261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45986.307981134261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45986.307981134261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45986.307981134261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45986.307981134261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45986.307981134261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45986.307981134261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45986.307981134261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45986.307981134261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45986.307981134261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45986.307981134261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45986.307981134261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45986.307981134261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45986.307981134261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45986.307981134261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45986.307981134261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45986.307981134261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45986.307981134261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45986.307981134261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45986.307981134261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45986.307981134261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45986.307981134261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45986.307981134261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45986.307981134261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45986.307981134261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45986.307981134261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45986.307981134261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45986.307981134261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45986.307981134261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45986.307981134261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45986.307981134261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45986.307981134261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45986.307981134261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45986.307981134261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45986.307981134261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45986.307981134261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45986.307981134261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45986.307981134261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45986.307981134261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45986.307981134261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45986.307981134261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45986.307981134261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45986.307981134261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45986.307981134261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45986.307981134261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45986.307981134261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45986.307981134261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45986.307981134261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45986.307981134261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45986.307981134261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45986.307981134261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45986.307981134261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45986.307981134261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45986.307981134261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45986.307981134261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45986.307981134261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45986.307981134261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45986.307981134261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45986.307981134261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45986.307981134261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45986.307981134261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45986.307981134261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45986.307981134261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45986.307981134261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45986.307981134261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45986.307981134261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45986.307981134261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45986.307981134261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45986.307981134261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45986.307981134261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45986.307981134261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45986.307981134261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45986.307981134261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45986.307981134261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45986.307981134261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45986.307981134261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45986.307981134261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45986.307981134261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45986.307981134261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45986.307981134261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45986.307981134261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45986.307981134261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45986.307981134261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45986.307981134261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45986.307981134261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45986.307981134261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45986.307981134261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45986.307981134261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45986.307981134261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45986.307981134261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45986.307981134261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45986.307981134261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45986.307981134261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45986.307981134261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45986.307981134261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45986.307981134261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45986.307981134261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45986.307981134261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45986.307981134261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45986.307981134261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45986.307981134261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45986.307981134261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45986.307981134261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45986.307981134261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45986.307981134261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45986.307981134261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45986.307981134261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45986.307981134261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45986.307981134261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45986.307981134261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45986.307981134261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45986.307981134261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45986.307981134261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45986.307981134261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45986.307981134261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45986.307981134261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45986.307981134261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45986.307981134261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45986.307981134261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45986.307981134261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45986.307981134261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45986.307981134261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45986.307981134261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45986.307981134261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45986.307981134261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45986.307981134261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45986.307981134261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45986.307981134261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45986.307981134261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45986.307981134261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45986.307981134261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45986.307981134261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45986.307981134261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45986.307981134261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45986.307981134261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45986.307981134261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45986.307981134261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45986.307981134261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45986.307981134261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45986.307981134261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45986.307981134261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45986.307981134261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45986.307981134261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45986.307981134261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45986.307981134261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45986.307981134261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45986.307981134261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45986.307981134261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45986.307981134261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45986.307981134261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45986.307981134261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45986.307981134261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45986.307981134261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45986.307981134261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45986.307981134261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45986.307981134261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45986.307981134261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45986.307981134261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45986.307981134261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45986.307981134261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45986.307981134261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45986.307981134261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45986.307981134261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45986.307981134261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45986.307981134261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45986.307981134261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45986.307981134261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45986.307981134261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45986.307981134261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45986.307981134261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45986.307981134261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45986.307981134261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45986.307981134261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45986.307981134261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45986.307981134261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45986.307981134261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45986.307981134261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45986.307981134261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45986.307981134261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45986.307981134261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45986.307981134261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45986.307981134261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45986.307981134261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45986.307981134261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45986.307981134261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45986.307981134261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45986.307981134261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45986.307981134261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45986.307981134261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45986.307981134261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45986.307981134261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45986.307981134261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45986.307981134261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45986.307981134261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45986.307981134261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45986.307981134261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45986.307981134261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45986.307981134261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45986.307981134261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45986.307981134261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45986.307981134261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45986.307981134261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45986.307981134261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45986.307981134261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45986.307981134261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45986.307981134261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45986.307981134261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45986.307981134261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45986.307981134261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45986.307981134261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45986.307981134261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45986.307981134261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45986.307981134261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45986.307981134261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45986.307981134261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45986.307981134261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45986.307981134261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45986.307981134261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45986.307981134261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45986.307981134261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45986.307981134261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45986.307981134261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45986.307981134261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45986.307981134261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45986.307981134261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45986.307981134261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45986.307981134261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45986.307981134261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45986.307981134261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45986.307981134261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45986.307981134261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45986.307981134261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45986.307981134261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45986.307981134261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45986.307981134261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45986.307981134261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45986.307981134261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45986.307981134261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45986.307981134261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45986.307981134261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45986.307981134261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45986.307981134261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45986.307981134261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45986.307981134261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45986.307981134261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45986.307981134261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45986.307981134261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45986.307981134261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45986.307981134261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45986.307981134261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45986.307981134261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45986.307981134261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45986.307981134261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45986.307981134261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45986.307981134261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45986.307981134261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45986.307981134261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45986.307981134261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45986.307981134261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45986.307981134261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45986.307981134261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45986.307981134261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45986.307981134261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45986.307981134261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45986.307981134261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45986.307981134261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45986.307981134261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45986.307981134261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45986.307981134261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45986.307981134261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45986.307981134261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45986.307981134261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45986.307981134261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45986.307981134261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45986.307981134261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45986.307981134261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45986.307981134261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45986.307981134261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45986.307981134261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45986.307981134261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45986.307981134261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45986.307981134261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45986.307981134261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45986.307981134261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45986.307981134261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45986.307981134261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45986.307981134261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45986.307981134261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45986.307981134261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45986.307981134261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45986.307981134261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45986.307981134261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45986.307981134261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45986.307981134261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45986.307981134261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45986.307981134261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45986.307981134261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45986.307981134261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45986.307981134261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45986.307981134261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45986.307981134261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45986.307981134261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45986.307981134261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45986.307981134261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45986.307981134261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45986.307981134261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45986.307981134261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45986.307981134261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45986.307981134261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45986.307981134261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45986.307981134261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45986.307981134261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45986.307981134261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45986.307981134261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45986.307981134261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45986.307981134261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45986.307981134261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45986.307981134261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45986.307981134261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45986.307981134261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45986.307981134261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45986.307981134261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45986.307981134261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45986.307981134261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45986.307981134261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45986.307981134261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45986.307981134261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45986.307981134261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45986.307981134261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45986.307981134261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45986.307981134261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45986.307981134261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45986.307981134261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45986.307981134261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45986.307981134261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45986.307981134261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45986.307981134261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45986.307981134261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45986.307981134261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45986.307981134261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45986.307981134261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45986.307981134261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45986.307981134261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45986.307981134261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45986.307981134261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45986.307981134261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45986.307981134261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45986.307981134261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45986.307981134261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45986.307981134261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45986.307981134261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45986.307981134261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45986.307981134261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45986.307981134261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45986.307981134261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45986.307981134261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45986.307981134261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45986.307981134261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45986.307981134261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45986.307981134261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45986.307981134261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45986.307981134261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45986.307981134261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45986.307981134261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45986.307981134261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45986.307981134261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45986.307981134261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45986.307981134261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45986.307981134261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45986.307981134261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45986.307981134261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45986.307981134261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45986.307981134261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45986.307981134261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45986.307981134261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45986.307981134261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45986.307981134261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45986.307981134261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45986.307981134261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45986.307981134261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45986.307981134261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45986.307981134261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45986.307981134261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45986.307981134261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45986.307981134261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45986.307981134261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45986.307981134261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45986.307981134261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45986.307981134261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45986.307981134261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45986.307981134261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45986.307981134261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45986.307981134261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45986.307981134261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45986.307981134261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45986.307981134261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45986.307981134261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45986.307981134261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45986.307981134261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45986.307981134261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45986.307981134261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45986.307981134261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45986.307981134261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45986.307981134261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45986.307981134261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45986.307981134261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45986.307981134261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45986.307981134261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45986.307981134261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45986.307981134261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45986.307981134261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45986.307981134261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45986.307981134261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45986.307981134261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45986.307981134261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45986.307981134261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45986.307981134261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45986.307981134261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45986.307981134261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45986.307981134261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45986.307981134261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45986.307981134261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45986.307981134261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45986.307981134261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45986.307981134261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45986.307981134261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45986.307981134261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45986.307981134261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45986.307981134261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45986.307981134261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45986.307981134261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45986.307981134261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45986.307981134261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45986.307981134261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45986.307981134261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45986.307981134261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45986.307981134261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45986.307981134261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45986.307981134261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45986.307981134261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45986.307981134261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45986.307981134261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45986.307981134261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45986.307981134261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45986.307981134261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45986.307981134261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45986.307981134261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45986.307981134261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45986.307981134261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45986.307981134261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45986.307981134261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45986.307981134261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45986.307981134261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45986.307981134261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45986.307981134261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45986.307981134261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45986.307981134261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45986.307981134261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45986.307981134261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45986.307981134261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45986.307981134261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45986.307981134261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45986.307981134261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45986.307981134261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45986.307981134261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45986.307981134261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45986.307981134261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45986.307981134261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45986.307981134261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45986.307981134261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45986.307981134261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45986.307981134261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45986.307981134261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45986.307981134261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45986.307981134261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45986.307981134261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45986.307981134261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45986.307981134261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45986.307981134261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45986.307981134261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45986.307981134261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45986.307981134261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45986.307981134261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45986.307981134261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45986.307981134261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45986.307981134261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45986.307981134261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45986.307981134261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45986.307981134261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45986.307981134261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45986.307981134261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45986.307981134261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45986.307981134261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45986.307981134261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45986.307981134261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45986.307981134261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45986.307981134261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45986.307981134261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45986.307981134261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45986.307981134261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45986.307981134261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45986.307981134261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45986.307981134261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45986.307981134261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45986.307981134261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45986.307981134261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45986.307981134261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45986.307981134261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45986.307981134261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45986.307981134261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45986.307981134261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45986.307981134261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45986.307981134261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45986.307981134261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45986.307981134261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45986.307981134261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45986.307981134261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45986.307981134261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45986.307981134261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45986.307981134261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45986.307981134261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45986.307981134261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45986.307981134261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45986.307981134261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45986.307981134261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45986.307981134261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45986.307981134261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45986.307981134261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45986.307981134261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45986.307981134261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45986.307981134261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45986.307981134261</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282.82726319444191</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0.48137199073971715</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45986.307980787038</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39124</v>
      </c>
      <c r="E5" s="94"/>
      <c r="F5" s="95"/>
      <c r="G5" s="96">
        <f t="shared" ref="G5:G67" ca="1" si="1">IFERROR(NOW()-F5,"")</f>
        <v>45986.307980787038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45986.307980787038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45986.307980787038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45986.307980787038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45986.307980787038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45986.307980787038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45986.307980787038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45986.307980787038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45986.307980787038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45986.307980787038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45986.307980787038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45986.307980787038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45986.307980787038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45986.307980787038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45986.307980787038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45986.307980787038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45986.307980787038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45986.307980787038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45986.307980787038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45986.307980787038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45986.307980787038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45986.307980787038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45986.307980787038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45986.307980787038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45986.307980787038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45986.307980787038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45986.307980787038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45986.307980787038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45986.307980787038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45986.307980787038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45986.307980787038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45986.307980787038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45986.307980787038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45986.307980787038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45986.307980787038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45986.307980787038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45986.307980787038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45986.307980787038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45986.307980787038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45986.307980787038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45986.307980787038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45986.307980787038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45986.307980787038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45986.307980787038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45986.307980787038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45986.307980787038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45986.307980787038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45986.307980787038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45986.307980787038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45986.307980787038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45986.307980787038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45986.307980787038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45986.307980787038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45986.307980787038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45986.307980787038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45986.307980787038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45986.307980787038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45986.307980787038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45986.307980787038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45986.307980787038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45986.307980787038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45986.307980787038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45986.307980787038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45986.307980787038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45986.307980787038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45986.307980787038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45986.307980787038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45986.307980787038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45986.307980787038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45986.307980787038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45986.307980787038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45986.307980787038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45986.307980787038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45986.307980787038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45986.307980787038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45986.307980787038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45986.307980787038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45986.307980787038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45986.307980787038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45986.307980787038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45986.307980787038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45986.307980787038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45986.307980787038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45986.307980787038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45986.307980787038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45986.307980787038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45986.307980787038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45986.307980787038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45986.307980787038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45986.307980787038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45986.307980787038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45986.307980787038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45986.307980787038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45986.307980787038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45986.307980787038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45986.307980787038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45986.307980787038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45986.307980787038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45986.307980787038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45986.307980787038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45986.307980787038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45986.307980787038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45986.307980787038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45986.307980787038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45986.307980787038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45986.307980787038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45986.307980787038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45986.307980787038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45986.307980787038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45986.307980787038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45986.307980787038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45986.307980787038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45986.307980787038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45986.307980787038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45986.307980787038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45986.307980787038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45986.307980787038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45986.307980787038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45986.307980787038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45986.307980787038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45986.307980787038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45986.307980787038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45986.307980787038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45986.307980787038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45986.307980787038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45986.307980787038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45986.307980787038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45986.307980787038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45986.307980787038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45986.307980787038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45986.307980787038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45986.307980787038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45986.307980787038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45986.307980787038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45986.307980787038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45986.307980787038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45986.307980787038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45986.307980787038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45986.307980787038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45986.307980787038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45986.307980787038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45986.307980787038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45986.307980787038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45986.307980787038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45986.307980787038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45986.307980787038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45986.307980787038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45986.307980787038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45986.307980787038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45986.307980787038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45986.307980787038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45986.307980787038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45986.307980787038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45986.307980787038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45986.307980787038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45986.307980787038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45986.307980787038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45986.307980787038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45986.307980787038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45986.307980787038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45986.307980787038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45986.307980787038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45986.307980787038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45986.307980787038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45986.307980787038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45986.307980787038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45986.307980787038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45986.307980787038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45986.307980787038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45986.307980787038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45986.307980787038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45986.307980787038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45986.307980787038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45986.307980787038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45986.307980787038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45986.307980787038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45986.307980787038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45986.307980787038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45986.307980787038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45986.307980787038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45986.307980787038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45986.307980787038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45986.307980787038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45986.307980787038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45986.307980787038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45986.307980787038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45986.307980787038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45986.307980787038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45986.307980787038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45986.307980787038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45986.307980787038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45986.307980787038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45986.307980787038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45986.307980787038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45986.307980787038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45986.307980787038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45986.307980787038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45986.307980787038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45986.307980787038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45986.307980787038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45986.307980787038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45986.307980787038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45986.307980787038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45986.307980787038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45986.307980787038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45986.307980787038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45986.307980787038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45986.307980787038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45986.307980787038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45986.307980787038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45986.307980787038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45986.307980787038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45986.307980787038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45986.307980787038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45986.307980787038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45986.307980787038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45986.307980787038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45986.307980787038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45986.307980787038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45986.307980787038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45986.307980787038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45986.307980787038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45986.307980787038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45986.307980787038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45986.307980787038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45986.307980787038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45986.307980787038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45986.307980787038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45986.307980787038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45986.307980787038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45986.307980787038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45986.307980787038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45986.307980787038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45986.307980787038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45986.307980787038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45986.307980787038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45986.307980787038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45986.307980787038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45986.307980787038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45986.307980787038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45986.307980787038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45986.307980787038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45986.307980787038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45986.307980787038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45986.307980787038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45986.307980787038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45986.307980787038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45986.307980787038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45986.307980787038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45986.307980787038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45986.307980787038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45986.307980787038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45986.307980787038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45986.307980787038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45986.307980787038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45986.307980787038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45986.307980787038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45986.307980787038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45986.307980787038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45986.307980787038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45986.307980787038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45986.307980787038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45986.307980787038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45986.307980787038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45986.307980787038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45986.307980787038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45986.307980787038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45986.307980787038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45986.307980787038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45986.307980787038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45986.307980787038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45986.307980787038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45986.307980787038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45986.307980787038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45986.307980787038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45986.307980787038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45986.307980787038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45986.307980787038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45986.307980787038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45986.307980787038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45986.307980787038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45986.307980787038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45986.307980787038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45986.307980787038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45986.307980787038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45986.307980787038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45986.307980787038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45986.307980787038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45986.307980787038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45986.307980787038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45986.307980787038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45986.307980787038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45986.307980787038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45986.307980787038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45986.307980787038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45986.307980787038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45986.307980787038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45986.307980787038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45986.307980787038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45986.307980787038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45986.307980787038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45986.307980787038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45986.307980787038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45986.307980787038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45986.307980787038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45986.307980787038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45986.307980787038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45986.307980787038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45986.307980787038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45986.307980787038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45986.307980787038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45986.307980787038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45986.307980787038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45986.307980787038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45986.307980787038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45986.307980787038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45986.307980787038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45986.307980787038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45986.307980787038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45986.307980787038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45986.307980787038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45986.307980787038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45986.307980787038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45986.307980787038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45986.307980787038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45986.307980787038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45986.307980787038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45986.307980787038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45986.307980787038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45986.307980787038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45986.307980787038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45986.307980787038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45986.307980787038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45986.307980787038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45986.307980787038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45986.307980787038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45986.307980787038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45986.307980787038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45986.307980787038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45986.307980787038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45986.307980787038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45986.307980787038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45986.307980787038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45986.307980787038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45986.307980787038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45986.307980787038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45986.307980787038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45986.307980787038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45986.307980787038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45986.307980787038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45986.307980787038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45986.307980787038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45986.307980787038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45986.307980787038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45986.307980787038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45986.307980787038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45986.307980787038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45986.307980787038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45986.307980787038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45986.307980787038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45986.307980787038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45986.307980787038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45986.307980787038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45986.307980787038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45986.307980787038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94.475920601849793</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39106</v>
      </c>
      <c r="F3" s="38">
        <v>45926.188877314817</v>
      </c>
      <c r="G3" s="108">
        <f t="shared" ref="G3" ca="1" si="0">IFERROR(NOW()-F3,"")</f>
        <v>60.119103472221468</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39106</v>
      </c>
      <c r="F4" s="110">
        <v>45948.661111111112</v>
      </c>
      <c r="G4" s="111">
        <f t="shared" ref="G4" ca="1" si="1">IFERROR(NOW()-F4,"")</f>
        <v>37.6468696759257</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4.9346821759245358</v>
      </c>
      <c r="H5" s="122">
        <v>45981.360798611109</v>
      </c>
      <c r="I5" s="109" t="str">
        <f>IFERROR(VLOOKUP(D5,DB!A:F,6,0),"")</f>
        <v>SCECO</v>
      </c>
      <c r="J5" s="109" t="str">
        <f>IFERROR(VLOOKUP(D5,DB!A:G,7,0),"")</f>
        <v>Dead</v>
      </c>
      <c r="K5" s="109" t="s">
        <v>39132</v>
      </c>
      <c r="L5" s="109" t="str">
        <f>IFERROR(VLOOKUP(D5,DB!A:I,9,0),"")</f>
        <v>Latis</v>
      </c>
    </row>
    <row r="6" spans="1:13">
      <c r="A6" s="109"/>
      <c r="B6" s="109" t="str">
        <f>IFERROR(VLOOKUP(D6,DB!A:K,11,0),"")</f>
        <v/>
      </c>
      <c r="C6" s="109"/>
      <c r="D6" s="109"/>
      <c r="E6" s="109"/>
      <c r="F6" s="109"/>
      <c r="G6" s="111">
        <f ca="1">IFERROR(NOW()-F6,"")</f>
        <v>45986.307980787038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45986.307980787038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45986.307980787038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45986.307980787038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45986.307980787038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45986.307980787038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45986.307980787038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45986.307980787038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45986.307980787038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45986.307980787038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45986.307980787038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45986.307980787038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45986.307980787038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45986.307980787038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45986.307980787038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45986.307980787038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45986.307980787038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45986.307980787038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45986.307980787038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45986.307980787038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45986.307980787038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45986.307980787038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45986.307980787038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45986.307980787038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45986.307980787038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45986.307980787038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45986.307980787038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45986.307980787038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45986.307980787038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45986.307980787038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45986.307980787038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45986.307980787038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45986.307980787038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45986.307980787038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45986.307980787038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45986.307980787038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45986.307980787038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45986.307980787038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45986.307980787038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45986.307980787038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45986.307980787038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45986.307980787038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8.3455324078386184E-2</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54"/>
      <c r="E3" s="109"/>
      <c r="F3" s="139"/>
      <c r="G3" s="75">
        <f ca="1">IFERROR(NOW()-F3,"-")</f>
        <v>45986.307980787038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45986.307980787038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45986.307980787038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45986.307980787038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45986.307980787038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45986.307980787038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45986.307980787038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45986.307980787038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45986.307980787038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45986.307980787038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45986.307980787038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45986.307980787038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45986.307980787038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45986.307980787038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45986.307980787038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45986.307980787038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45986.307980787038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45986.307980787038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45986.307980787038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45986.307980787038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45986.307980787038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45986.307980787038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45986.307980787038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45986.307980787038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45986.307980787038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45986.307980787038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45986.307980787038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45986.307980787038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45986.307980787038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45986.307980787038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45986.307980787038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45986.307980787038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45986.307980787038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45986.307980787038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45986.307980787038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45986.307980787038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45986.307980787038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45986.307980787038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45986.307980787038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45986.307980787038</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2025-11-25T04:24:06Z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