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61" documentId="13_ncr:1_{F6CB121F-512D-4AA6-A0C1-0FB36C537598}" xr6:coauthVersionLast="47" xr6:coauthVersionMax="47" xr10:uidLastSave="{7A8C5FF1-66DA-4C01-9A44-BDC31DC64C3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<sst xmlns="http://schemas.openxmlformats.org/spreadsheetml/2006/main" count="180274" uniqueCount="39121">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</sst>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301.81737326388975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45964.765799189816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45964.765799189816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45964.765799189816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45964.765799189816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45964.765799189816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45964.765799189816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45964.765799189816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45964.765799189816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45964.765799189816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45964.765799189816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45964.765799189816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45964.765799189816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45964.765799189816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45964.765799189816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45964.765799189816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45964.765799189816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45964.765799189816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45964.765799189816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45964.765799189816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45964.765799189816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45964.765799189816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45964.765799189816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45964.765799189816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45964.765799189816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45964.765799189816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45964.765799189816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45964.765799189816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45964.765799189816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45964.765799189816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45964.765799189816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45964.765799189816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45964.765799189816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45964.765799189816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45964.765799189816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45964.765799189816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45964.765799189816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45964.765799189816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45964.765799189816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45964.765799189816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45964.765799189816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45964.765799189816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45964.765799189816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45964.765799189816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45964.765799189816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45964.765799189816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45964.765799189816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45964.765799189816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45964.765799189816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45964.765799189816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45964.765799189816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45964.765799189816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45964.765799189816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45964.765799189816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45964.765799189816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45964.765799189816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45964.765799189816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45964.765799189816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45964.765799189816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45964.765799189816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45964.765799189816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45964.765799189816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45964.765799189816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45964.765799189816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45964.765799189816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45964.765799189816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45964.765799189816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45964.765799189816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45964.765799189816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45964.765799189816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45964.765799189816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45964.765799189816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45964.765799189816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45964.765799189816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45964.765799189816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45964.765799189816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45964.765799189816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45964.765799189816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45964.765799189816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45964.765799189816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45964.765799189816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45964.765799189816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45964.765799189816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45964.765799189816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45964.765799189816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45964.765799189816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45964.765799189816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45964.765799189816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45964.765799189816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45964.765799189816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45964.765799189816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45964.765799189816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45964.765799189816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45964.765799189816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45964.765799189816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45964.765799189816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45964.765799189816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45964.765799189816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45964.765799189816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45964.765799189816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45964.765799189816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45964.765799189816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45964.765799189816</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45964.765799189816</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139.76596122685442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6.0237158564850688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45964.765799189816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45964.765799189816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45964.765799189816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45964.765799189816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45964.765799189816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45964.765799189816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45964.765799189816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45964.765799189816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45964.765799189816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45964.765799189816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45964.765799189816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45964.765799189816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45964.765799189816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45964.765799189816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45964.765799189816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45964.765799189816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45964.765799189816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45964.765799189816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45964.765799189816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45964.765799189816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45964.765799189816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45964.765799189816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45964.765799189816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45964.765799189816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45964.765799189816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45964.765799189816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45964.765799189816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45964.765799189816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45964.765799189816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45964.765799189816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45964.765799189816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45964.765799189816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45964.765799189816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45964.765799189816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45964.765799189816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45964.765799189816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45964.765799189816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45964.765799189816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45964.765799189816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45964.765799189816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45964.765799189816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45964.765799189816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45964.765799189816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45964.765799189816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45964.765799189816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45964.765799189816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45964.765799189816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45964.765799189816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45964.765799189816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45964.765799189816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45964.765799189816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45964.765799189816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45964.765799189816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45964.765799189816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45964.765799189816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45964.765799189816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45964.765799189816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45964.765799189816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45964.765799189816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45964.765799189816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45964.765799189816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45964.765799189816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45964.765799189816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45964.765799189816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45964.765799189816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45964.765799189816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45964.765799189816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45964.765799189816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45964.765799189816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45964.765799189816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45964.765799189816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45964.765799189816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45964.765799189816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45964.765799189816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45964.765799189816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45964.765799189816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45964.765799189816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45964.765799189816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45964.765799189816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45964.765799189816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45964.765799189816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45964.765799189816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45964.765799189816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45964.765799189816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45964.765799189816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45964.765799189816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45964.765799189816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45964.765799189816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45964.765799189816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45964.765799189816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45964.765799189816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45964.765799189816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45964.765799189816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45964.765799189816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45964.765799189816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45964.765799189816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45964.765799189816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45964.765799189816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45964.765799189816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45964.765799189816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45964.765799189816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45964.765799189816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45964.765799189816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45964.765799189816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45964.765799189816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45964.765799189816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45964.765799189816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45964.765799189816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45964.765799189816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45964.765799189816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45964.765799189816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45964.765799189816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45964.765799189816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45964.765799189816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45964.765799189816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45964.765799189816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45964.765799189816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45964.765799189816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45964.765799189816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45964.765799189816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45964.765799189816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0.19855381944216788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45964.765799189816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45964.765799189816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45964.765799189816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45964.765799189816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45964.765799189816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45964.765799189816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45964.765799189816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45964.765799189816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45964.765799189816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45964.765799189816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45964.765799189816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45964.765799189816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45964.765799189816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45964.765799189816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45964.765799189816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45964.765799189816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45964.765799189816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45964.765799189816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45964.765799189816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45964.765799189816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45964.765799189816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45964.765799189816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45964.765799189816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45964.765799189816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45964.765799189816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45964.765799189816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45964.765799189816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45964.765799189816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45964.765799189816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45964.765799189816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45964.765799189816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45964.765799189816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45964.765799189816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45964.765799189816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45964.765799189816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45964.765799189816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45964.765799189816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45964.765799189816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45964.765799189816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45964.765799189816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45964.765799189816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45964.765799189816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45964.765799189816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45964.765799189816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45964.765799189816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45964.765799189816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45964.765799189816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45964.765799189816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45964.765799189816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45964.765799189816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45964.765799189816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45964.765799189816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45964.765799189816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45964.765799189816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45964.765799189816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45964.765799189816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45964.765799189816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45964.765799189816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45964.765799189816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45964.765799189816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45964.765799189816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45964.765799189816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45964.765799189816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45964.765799189816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45964.765799189816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45964.765799189816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45964.765799189816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45964.765799189816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45964.765799189816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45964.765799189816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45964.765799189816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45964.765799189816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45964.765799189816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45964.765799189816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45964.765799189816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45964.765799189816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45964.765799189816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45964.765799189816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45964.765799189816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45964.765799189816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45964.765799189816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45964.765799189816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45964.765799189816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45964.765799189816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45964.765799189816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45964.765799189816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45964.765799189816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45964.765799189816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45964.765799189816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45964.765799189816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45964.765799189816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45964.765799189816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45964.765799189816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45964.765799189816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45964.765799189816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45964.765799189816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45964.765799189816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45964.765799189816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45964.765799189816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45964.765799189816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45964.765799189816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45964.765799189816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45964.765799189816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45964.765799189816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45964.765799189816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45964.765799189816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45964.765799189816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45964.765799189816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45964.765799189816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45964.765799189816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45964.765799189816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45964.765799189816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45964.765799189816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45964.765799189816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45964.765799189816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45964.765799189816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45964.765799189816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45964.765799189816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45964.765799189816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45964.765799189816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45964.765799189816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45964.765799189816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45964.765799189816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45964.765799189816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45964.765799189816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45964.765799189816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45964.765799189816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45964.765799189816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45964.765799189816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45964.765799189816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45964.765799189816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45964.765799189816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45964.765799189816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45964.765799189816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45964.765799189816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45964.765799189816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45964.765799189816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45964.765799189816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45964.765799189816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45964.765799189816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45964.765799189816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45964.765799189816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45964.765799189816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45964.765799189816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45964.765799189816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45964.765799189816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45964.765799189816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45964.765799189816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45964.765799189816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45964.765799189816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45964.765799189816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45964.765799189816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45964.765799189816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45964.765799189816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45964.765799189816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45964.765799189816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45964.765799189816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45964.765799189816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45964.765799189816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45964.765799189816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45964.765799189816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45964.765799189816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45964.765799189816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45964.765799189816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45964.765799189816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45964.765799189816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45964.765799189816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45964.765799189816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45964.765799189816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45964.765799189816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45964.765799189816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45964.765799189816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45964.765799189816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45964.765799189816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45964.765799189816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45964.765799189816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45964.765799189816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45964.765799189816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45964.765799189816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45964.765799189816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45964.765799189816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45964.765799189816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45964.765799189816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45964.765799189816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45964.765799189816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45964.765799189816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45964.765799189816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45964.765799189816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45964.765799189816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45964.765799189816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45964.765799189816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45964.765799189816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45964.765799189816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45964.765799189816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45964.765799189816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45964.765799189816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45964.765799189816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45964.765799189816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45964.765799189816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45964.765799189816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45964.765799189816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45964.765799189816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45964.765799189816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45964.765799189816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45964.765799189816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45964.765799189816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45964.765799189816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45964.765799189816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45964.765799189816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45964.765799189816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45964.765799189816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45964.765799189816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45964.765799189816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45964.765799189816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45964.765799189816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45964.765799189816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45964.765799189816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45964.765799189816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45964.765799189816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45964.765799189816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45964.765799189816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45964.765799189816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45964.765799189816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45964.765799189816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45964.765799189816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45964.765799189816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45964.765799189816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45964.765799189816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45964.765799189816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45964.765799189816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45964.765799189816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45964.765799189816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45964.765799189816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45964.765799189816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45964.765799189816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45964.765799189816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45964.765799189816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45964.765799189816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45964.765799189816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45964.765799189816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45964.765799189816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45964.765799189816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45964.765799189816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45964.765799189816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45964.765799189816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45964.765799189816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45964.765799189816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45964.765799189816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45964.765799189816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45964.765799189816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45964.765799189816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45964.765799189816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45964.765799189816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45964.765799189816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45964.765799189816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45964.765799189816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45964.765799189816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45964.765799189816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45964.765799189816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45964.765799189816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45964.765799189816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45964.765799189816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45964.765799189816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45964.765799189816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45964.765799189816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45964.765799189816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45964.765799189816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45964.765799189816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45964.765799189816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45964.765799189816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45964.765799189816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45964.765799189816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45964.765799189816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45964.765799189816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45964.765799189816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45964.765799189816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45964.765799189816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45964.765799189816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45964.765799189816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45964.765799189816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45964.765799189816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45964.765799189816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45964.765799189816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45964.765799189816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45964.765799189816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45964.765799189816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45964.765799189816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45964.765799189816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45964.765799189816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45964.765799189816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45964.765799189816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45964.765799189816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45964.765799189816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45964.765799189816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45964.765799189816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45964.765799189816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45964.765799189816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45964.765799189816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45964.765799189816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45964.765799189816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45964.765799189816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45964.765799189816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45964.765799189816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45964.765799189816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45964.765799189816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45964.765799189816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45964.765799189816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45964.765799189816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45964.765799189816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45964.765799189816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45964.765799189816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45964.765799189816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45964.765799189816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45964.765799189816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45964.765799189816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45964.765799189816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45964.765799189816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45964.765799189816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45964.765799189816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45964.765799189816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45964.765799189816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45964.765799189816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45964.765799189816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45964.765799189816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45964.765799189816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45964.765799189816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45964.765799189816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45964.765799189816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45964.765799189816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45964.765799189816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45964.765799189816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45964.765799189816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45964.765799189816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45964.765799189816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45964.765799189816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45964.765799189816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45964.765799189816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45964.765799189816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45964.765799189816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45964.765799189816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45964.765799189816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45964.765799189816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45964.765799189816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45964.765799189816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45964.765799189816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45964.765799189816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45964.765799189816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45964.765799189816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45964.765799189816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45964.765799189816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45964.765799189816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45964.765799189816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45964.765799189816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45964.765799189816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45964.765799189816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45964.765799189816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45964.765799189816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45964.765799189816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45964.765799189816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45964.765799189816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45964.765799189816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45964.765799189816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45964.765799189816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45964.765799189816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45964.765799189816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45964.765799189816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45964.765799189816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45964.765799189816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45964.765799189816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45964.765799189816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45964.765799189816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45964.765799189816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45964.765799189816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45964.765799189816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45964.765799189816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45964.765799189816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45964.765799189816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45964.765799189816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45964.765799189816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45964.765799189816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45964.765799189816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45964.765799189816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45964.765799189816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45964.765799189816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45964.765799189816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45964.765799189816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45964.765799189816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45964.765799189816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45964.765799189816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45964.765799189816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45964.765799189816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45964.765799189816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45964.765799189816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45964.765799189816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45964.765799189816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45964.765799189816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45964.765799189816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45964.765799189816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45964.765799189816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45964.765799189816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45964.765799189816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45964.765799189816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45964.765799189816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45964.765799189816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45964.765799189816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45964.765799189816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45964.765799189816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45964.765799189816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45964.765799189816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45964.765799189816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45964.765799189816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45964.765799189816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45964.765799189816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45964.765799189816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45964.765799189816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45964.765799189816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45964.765799189816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45964.765799189816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45964.765799189816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45964.765799189816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45964.765799189816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45964.765799189816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45964.765799189816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45964.765799189816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45964.765799189816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45964.765799189816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45964.765799189816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45964.765799189816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45964.765799189816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45964.765799189816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45964.765799189816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45964.765799189816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45964.765799189816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45964.765799189816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45964.765799189816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45964.765799189816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45964.765799189816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45964.765799189816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45964.765799189816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45964.765799189816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45964.765799189816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45964.765799189816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45964.765799189816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45964.765799189816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45964.765799189816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45964.765799189816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45964.765799189816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45964.765799189816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45964.765799189816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45964.765799189816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45964.765799189816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45964.765799189816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45964.765799189816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45964.765799189816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45964.765799189816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45964.765799189816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45964.765799189816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45964.765799189816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45964.765799189816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45964.765799189816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45964.765799189816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45964.765799189816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45964.765799189816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45964.765799189816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45964.765799189816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45964.765799189816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45964.765799189816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45964.765799189816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45964.765799189816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45964.765799189816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45964.765799189816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45964.765799189816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45964.765799189816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45964.765799189816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45964.765799189816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45964.765799189816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45964.765799189816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45964.765799189816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45964.765799189816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45964.765799189816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45964.765799189816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45964.765799189816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45964.765799189816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45964.765799189816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45964.765799189816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45964.765799189816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45964.765799189816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45964.765799189816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45964.765799189816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45964.765799189816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45964.765799189816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45964.765799189816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45964.765799189816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45964.765799189816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45964.765799189816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45964.765799189816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45964.765799189816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45964.765799189816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45964.765799189816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45964.765799189816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45964.765799189816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45964.765799189816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45964.765799189816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45964.765799189816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45964.765799189816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45964.765799189816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45964.765799189816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45964.765799189816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45964.765799189816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45964.765799189816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45964.765799189816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45964.765799189816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45964.765799189816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45964.765799189816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45964.765799189816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45964.765799189816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45964.765799189816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45964.765799189816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45964.765799189816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45964.765799189816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45964.765799189816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45964.765799189816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45964.765799189816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45964.765799189816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45964.765799189816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45964.765799189816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45964.765799189816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45964.765799189816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45964.765799189816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45964.765799189816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45964.765799189816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45964.765799189816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45964.765799189816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45964.765799189816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45964.765799189816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45964.765799189816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45964.765799189816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45964.765799189816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45964.765799189816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45964.765799189816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45964.765799189816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45964.765799189816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45964.765799189816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45964.765799189816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45964.765799189816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45964.765799189816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45964.765799189816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45964.765799189816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45964.765799189816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45964.765799189816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45964.765799189816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45964.765799189816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45964.765799189816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45964.765799189816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45964.765799189816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45964.765799189816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45964.765799189816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45964.765799189816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45964.765799189816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45964.765799189816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45964.765799189816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45964.765799189816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45964.765799189816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45964.765799189816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45964.765799189816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45964.765799189816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45964.765799189816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45964.765799189816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45964.765799189816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45964.765799189816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45964.765799189816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45964.765799189816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45964.765799189816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45964.765799189816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45964.765799189816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45964.765799189816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45964.765799189816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45964.765799189816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45964.765799189816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45964.765799189816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45964.765799189816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45964.765799189816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45964.765799189816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45964.765799189816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45964.765799189816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45964.765799189816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45964.765799189816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45964.765799189816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45964.765799189816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45964.765799189816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45964.765799189816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45964.765799189816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45964.765799189816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45964.765799189816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45964.765799189816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45964.765799189816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45964.765799189816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45964.765799189816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45964.765799189816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45964.765799189816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45964.765799189816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45964.765799189816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45964.765799189816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45964.765799189816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45964.765799189816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45964.765799189816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45964.765799189816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45964.765799189816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45964.765799189816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45964.765799189816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45964.765799189816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45964.765799189816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45964.765799189816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45964.765799189816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45964.765799189816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45964.765799189816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45964.765799189816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45964.765799189816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45964.765799189816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45964.765799189816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45964.765799189816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45964.765799189816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45964.765799189816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45964.765799189816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45964.765799189816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45964.765799189816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45964.765799189816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45964.765799189816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45964.765799189816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45964.765799189816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45964.765799189816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45964.765799189816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45964.765799189816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45964.765799189816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45964.765799189816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45964.765799189816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45964.765799189816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45964.765799189816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45964.765799189816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45964.765799189816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45964.765799189816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45964.765799189816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45964.765799189816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45964.765799189816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45964.765799189816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45964.765799189816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45964.765799189816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45964.765799189816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45964.765799189816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45964.765799189816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45964.765799189816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45964.765799189816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45964.765799189816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45964.765799189816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45964.765799189816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45964.765799189816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45964.765799189816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45964.765799189816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45964.765799189816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45964.765799189816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45964.765799189816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45964.765799189816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45964.765799189816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45964.765799189816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45964.765799189816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45964.765799189816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45964.765799189816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45964.765799189816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45964.765799189816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45964.765799189816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45964.765799189816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45964.765799189816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45964.765799189816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45964.765799189816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45964.765799189816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45964.765799189816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45964.765799189816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45964.765799189816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45964.765799189816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45964.765799189816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45964.765799189816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45964.765799189816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45964.765799189816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45964.765799189816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45964.765799189816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45964.765799189816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45964.765799189816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45964.765799189816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45964.765799189816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45964.765799189816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45964.765799189816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45964.765799189816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45964.765799189816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45964.765799189816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45964.765799189816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45964.765799189816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45964.765799189816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45964.765799189816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45964.765799189816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45964.765799189816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45964.765799189816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45964.765799189816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45964.765799189816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45964.765799189816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45964.765799189816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45964.765799189816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45964.765799189816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45964.765799189816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45964.765799189816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45964.765799189816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45964.765799189816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45964.765799189816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45964.765799189816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45964.765799189816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45964.765799189816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45964.765799189816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45964.765799189816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45964.765799189816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45964.765799189816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45964.765799189816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45964.765799189816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45964.765799189816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45964.765799189816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45964.765799189816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45964.765799189816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45964.765799189816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45964.765799189816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45964.765799189816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45964.765799189816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45964.765799189816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45964.765799189816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45964.765799189816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45964.765799189816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45964.765799189816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45964.765799189816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45964.765799189816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45964.765799189816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45964.765799189816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45964.765799189816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45964.765799189816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45964.765799189816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45964.765799189816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45964.765799189816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45964.765799189816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45964.765799189816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45964.765799189816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45964.765799189816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45964.765799189816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45964.765799189816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45964.765799189816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45964.765799189816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45964.765799189816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45964.765799189816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45964.765799189816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45964.765799189816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45964.765799189816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45964.765799189816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45964.765799189816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45964.765799189816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45964.765799189816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45964.765799189816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45964.765799189816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45964.765799189816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45964.765799189816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45964.765799189816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45964.765799189816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45964.765799189816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45964.765799189816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45964.765799189816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45964.765799189816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45964.765799189816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45964.765799189816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45964.765799189816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45964.765799189816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45964.765799189816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45964.765799189816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45964.765799189816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45964.765799189816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45964.765799189816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45964.765799189816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45964.765799189816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45964.765799189816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45964.765799189816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45964.765799189816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45964.765799189816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45964.765799189816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45964.765799189816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45964.765799189816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45964.765799189816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45964.765799189816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45964.765799189816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45964.765799189816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45964.765799189816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45964.765799189816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45964.765799189816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45964.765799189816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45964.765799189816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45964.765799189816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45964.765799189816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45964.765799189816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45964.765799189816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45964.765799189816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45964.765799189816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45964.765799189816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45964.765799189816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45964.765799189816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45964.765799189816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45964.765799189816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45964.765799189816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45964.765799189816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45964.765799189816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45964.765799189816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45964.765799189816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45964.765799189816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45964.765799189816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45964.765799189816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45964.765799189816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45964.765799189816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45964.765799189816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45964.765799189816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45964.765799189816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45964.765799189816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45964.765799189816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45964.765799189816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45964.765799189816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45964.765799189816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45964.765799189816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45964.765799189816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45964.765799189816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45964.765799189816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45964.765799189816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45964.765799189816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45964.765799189816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45964.765799189816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45964.765799189816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45964.765799189816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45964.765799189816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45964.765799189816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45964.765799189816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45964.765799189816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45964.765799189816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45964.765799189816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45964.765799189816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45964.765799189816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45964.765799189816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45964.765799189816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45964.765799189816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45964.765799189816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45964.765799189816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45964.765799189816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45964.765799189816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45964.765799189816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45964.765799189816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45964.765799189816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45964.765799189816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45964.765799189816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45964.765799189816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45964.765799189816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45964.765799189816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45964.765799189816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45964.765799189816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45964.765799189816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45964.765799189816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45964.765799189816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45964.765799189816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45964.765799189816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45964.765799189816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45964.765799189816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45964.765799189816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45964.765799189816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45964.765799189816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45964.765799189816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45964.765799189816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45964.765799189816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45964.765799189816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45964.765799189816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45964.765799189816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45964.765799189816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45964.765799189816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45964.765799189816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45964.765799189816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45964.765799189816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45964.765799189816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45964.765799189816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45964.765799189816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45964.765799189816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45964.765799189816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45964.765799189816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45964.765799189816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45964.765799189816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45964.765799189816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45964.765799189816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45964.765799189816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45964.765799189816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45964.765799189816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45964.765799189816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45964.765799189816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45964.765799189816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45964.765799189816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45964.765799189816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45964.765799189816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45964.765799189816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45964.765799189816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45964.765799189816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45964.765799189816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45964.765799189816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45964.765799189816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45964.765799189816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45964.765799189816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45964.765799189816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45964.765799189816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45964.765799189816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45964.765799189816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45964.765799189816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45964.765799189816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45964.765799189816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45964.765799189816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45964.765799189816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45964.765799189816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45964.765799189816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45964.765799189816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45964.765799189816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45964.765799189816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45964.765799189816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45964.765799189816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45964.765799189816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45964.765799189816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45964.765799189816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45964.765799189816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45964.765799189816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45964.765799189816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45964.765799189816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45964.765799189816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45964.765799189816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45964.765799189816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45964.765799189816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45964.765799189816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45964.765799189816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45964.765799189816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45964.765799189816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45964.765799189816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45964.765799189816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45964.765799189816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45964.765799189816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45964.765799189816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45964.765799189816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45964.765799189816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45964.765799189816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45964.765799189816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45964.765799189816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45964.765799189816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45964.765799189816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45964.765799189816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45964.765799189816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45964.765799189816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45964.765799189816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45964.765799189816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45964.765799189816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45964.765799189816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45964.765799189816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45964.765799189816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45964.765799189816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45964.765799189816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45964.765799189816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45964.765799189816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45964.765799189816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45964.765799189816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45964.765799189816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45964.765799189816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45964.765799189816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45964.765799189816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45964.765799189816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45964.765799189816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45964.765799189816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45964.765799189816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45964.765799189816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45964.765799189816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45964.765799189816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45964.765799189816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45964.765799189816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45964.765799189816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45964.765799189816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45964.765799189816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45964.765799189816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45964.765799189816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45964.765799189816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45964.765799189816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45964.765799189816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45964.765799189816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45964.765799189816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45964.765799189816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45964.765799189816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45964.765799189816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45964.765799189816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45964.765799189816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45964.765799189816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45964.765799189816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45964.765799189816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45964.765799189816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45964.765799189816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45964.765799189816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45964.765799189816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45964.765799189816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45964.765799189816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45964.765799189816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45964.765799189816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45964.765799189816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45964.765799189816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45964.765799189816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45964.765799189816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45964.765799189816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45964.765799189816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45964.765799189816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45964.765799189816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45964.765799189816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45964.765799189816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45964.765799189816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45964.765799189816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45964.765799189816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45964.765799189816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45964.765799189816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45964.765799189816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45964.765799189816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45964.765799189816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45964.765799189816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45964.765799189816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45964.765799189816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45964.765799189816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45964.765799189816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45964.765799189816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45964.765799189816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45964.765799189816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45964.765799189816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45964.765799189816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45964.765799189816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45964.765799189816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45964.765799189816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45964.765799189816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45964.765799189816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45964.765799189816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45964.765799189816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45964.765799189816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45964.765799189816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45964.765799189816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45964.765799189816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45964.765799189816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45964.765799189816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45964.765799189816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45964.765799189816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45964.765799189816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45964.765799189816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45964.765799189816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45964.765799189816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45964.765799189816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45964.765799189816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45964.765799189816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45964.765799189816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45964.765799189816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45964.765799189816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45964.765799189816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45964.765799189816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45964.765799189816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45964.765799189816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45964.765799189816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45964.765799189816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45964.765799189816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45964.765799189816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45964.765799189816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45964.765799189816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261.28508159721969</v>
      </c>
      <c r="H2" s="98">
        <v>45703.474768518521</v>
      </c>
      <c r="I2" s="98" t="str">
        <f>IFERROR(VLOOKUP(D2,DB!A:F,6,0),"")</f>
        <v>SCECO</v>
      </c>
      <c r="J2" s="98" t="str">
        <f>IFERROR(VLOOKUP(D2,DB!A:G,7,0),"")</f>
        <v>Dead</v>
      </c>
      <c r="K2" s="100" t="s">
        <v>39110</v>
      </c>
      <c r="L2" s="93" t="str">
        <f>IFERROR(VLOOKUP(D2,DB!A:I,9,0),"")</f>
        <v>Latis</v>
      </c>
    </row>
    <row r="3" spans="1:16" ht="15" customHeight="1">
      <c r="A3" s="174" t="s">
        <v>39111</v>
      </c>
      <c r="B3" s="118" t="str">
        <f>IFERROR(VLOOKUP(D3,DB!A:K,11,0),"")</f>
        <v>R4</v>
      </c>
      <c r="C3" s="119">
        <v>3</v>
      </c>
      <c r="D3" s="120" t="s">
        <v>29054</v>
      </c>
      <c r="E3" s="97" t="s">
        <v>39100</v>
      </c>
      <c r="F3" s="122">
        <v>45964.70208333333</v>
      </c>
      <c r="G3" s="123">
        <f ca="1">IFERROR(NOW()-F3,"")</f>
        <v>6.3715856485941913E-2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45964.765799189816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45964.765799189816</v>
      </c>
      <c r="H5" s="122"/>
      <c r="I5" s="118" t="str">
        <f>IFERROR(VLOOKUP(D5,DB!A:F,6,0),"")</f>
        <v/>
      </c>
      <c r="J5" s="118" t="str">
        <f>IFERROR(VLOOKUP(D5,DB!A:G,7,0),"")</f>
        <v/>
      </c>
      <c r="K5" s="124"/>
      <c r="L5" s="120" t="str">
        <f>IFERROR(VLOOKUP(D5,DB!A:I,9,0),"")</f>
        <v/>
      </c>
    </row>
    <row r="6" spans="1:16" ht="15" customHeight="1">
      <c r="A6" s="118"/>
      <c r="B6" s="118" t="str">
        <f>IFERROR(VLOOKUP(D6,DB!A:K,11,0),"")</f>
        <v>R4</v>
      </c>
      <c r="C6" s="119"/>
      <c r="D6" s="120" t="s">
        <v>34743</v>
      </c>
      <c r="E6" s="97"/>
      <c r="F6" s="122"/>
      <c r="G6" s="123">
        <f ca="1">IFERROR(NOW()-F6,"")</f>
        <v>45964.765799189816</v>
      </c>
      <c r="H6" s="122"/>
      <c r="I6" s="118" t="str">
        <f>IFERROR(VLOOKUP(D6,DB!A:F,6,0),"")</f>
        <v>SCECO+STB</v>
      </c>
      <c r="J6" s="118" t="str">
        <f>IFERROR(VLOOKUP(D6,DB!A:G,7,0),"")</f>
        <v>Good</v>
      </c>
      <c r="K6" s="124"/>
      <c r="L6" s="120" t="str">
        <f>IFERROR(VLOOKUP(D6,DB!A:I,9,0),"")</f>
        <v>Latis</v>
      </c>
    </row>
    <row r="7" spans="1:16" ht="15" customHeight="1">
      <c r="A7" s="118"/>
      <c r="B7" s="118" t="str">
        <f>IFERROR(VLOOKUP(D7,DB!A:K,11,0),"")</f>
        <v/>
      </c>
      <c r="C7" s="119"/>
      <c r="D7" s="120"/>
      <c r="E7" s="97"/>
      <c r="F7" s="122"/>
      <c r="G7" s="123">
        <f ca="1">IFERROR(NOW()-F7,"")</f>
        <v>45964.765799189816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45964.765799189816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45964.765799189816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45964.765799189816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45964.765799189816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45964.765799189816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45964.765799189816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45964.765799189816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45964.765799189816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45964.765799189816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45964.765799189816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45964.765799189816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45964.765799189816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45964.765799189816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45964.765799189816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45964.765799189816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45964.765799189816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45964.765799189816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45964.765799189816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45964.765799189816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45964.765799189816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45964.765799189816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45964.765799189816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45964.765799189816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45964.765799189816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45964.765799189816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45964.765799189816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45964.765799189816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45964.765799189816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45964.765799189816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45964.765799189816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45964.765799189816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45964.765799189816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45964.765799189816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45964.765799189816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45964.765799189816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45964.765799189816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45964.765799189816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45964.765799189816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45964.765799189816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45964.765799189816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45964.765799189816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45964.765799189816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45964.765799189816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45964.765799189816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45964.765799189816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45964.765799189816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45964.765799189816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45964.765799189816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45964.765799189816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45964.765799189816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45964.765799189816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45964.765799189816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45964.765799189816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45964.765799189816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45964.765799189816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45964.765799189816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45964.765799189816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45964.765799189816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45964.765799189816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45964.765799189816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45964.765799189816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45964.765799189816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45964.765799189816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45964.765799189816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45964.765799189816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45964.765799189816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45964.765799189816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45964.765799189816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45964.765799189816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45964.765799189816</v>
      </c>
      <c r="H77" s="122"/>
      <c r="I77" s="118" t="str">
        <f>IFERROR(VLOOKUP(D77,DB!A:F,6,0),"")</f>
        <v/>
      </c>
      <c r="J77" s="118" t="str">
        <f>IFERROR(VLOOKUP(D77,DB!A:G,7,0),"")</f>
        <v/>
      </c>
      <c r="K77" s="124"/>
      <c r="L77" s="120" t="str">
        <f>IFERROR(VLOOKUP(D77,DB!A:I,9,0),"")</f>
        <v/>
      </c>
    </row>
    <row r="78" spans="1:12" ht="15" customHeight="1">
      <c r="A78" s="125"/>
      <c r="B78" s="125" t="str">
        <f>IFERROR(VLOOKUP(D78,DB!A:K,11,0),"")</f>
        <v/>
      </c>
      <c r="C78" s="126"/>
      <c r="D78" s="127"/>
      <c r="E78" s="128"/>
      <c r="F78" s="129"/>
      <c r="G78" s="130">
        <f ca="1">IFERROR(NOW()-F78,"")</f>
        <v>45964.765799189816</v>
      </c>
      <c r="H78" s="129"/>
      <c r="I78" s="125" t="str">
        <f>IFERROR(VLOOKUP(D78,DB!A:F,6,0),"")</f>
        <v/>
      </c>
      <c r="J78" s="125" t="str">
        <f>IFERROR(VLOOKUP(D78,DB!A:G,7,0),"")</f>
        <v/>
      </c>
      <c r="K78" s="131"/>
      <c r="L78" s="127" t="str">
        <f>IFERROR(VLOOKUP(D78,DB!A:I,9,0),"")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72.933739004627569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38.576921874999243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16.104688078703475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45964.765799189816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45964.765799189816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45964.765799189816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45964.765799189816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45964.765799189816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45964.765799189816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45964.765799189816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45964.765799189816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45964.765799189816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45964.765799189816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45964.765799189816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45964.765799189816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45964.765799189816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45964.765799189816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45964.765799189816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45964.765799189816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45964.765799189816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45964.765799189816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45964.765799189816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45964.765799189816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45964.765799189816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45964.765799189816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45964.765799189816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45964.765799189816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45964.765799189816</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45964.765799189816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45964.765799189816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45964.765799189816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45964.765799189816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45964.765799189816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45964.765799189816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45964.765799189816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45964.765799189816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45964.765799189816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45964.765799189816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45964.765799189816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45964.765799189816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45964.765799189816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45964.765799189816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45964.765799189816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45964.765799189816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45964.765799189816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45964.765799189816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45964.765799189816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45964.765799189816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45964.765799189816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45964.765799189816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45964.765799189816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45964.765799189816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45964.765799189816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45964.765799189816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45964.765799189816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45964.765799189816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45964.765799189816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45964.765799189816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45964.765799189816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45964.765799189816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45964.765799189816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45964.765799189816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45964.765799189816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45964.765799189816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45964.765799189816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45964.765799189816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45964.765799189816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45964.765799189816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45964.765799189816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45964.765799189816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45964.765799189816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45964.765799189816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45964.765799189816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45964.765799189816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45964.765799189816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45964.765799189816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45964.765799189816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45964.765799189816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45964.765799189816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45964.765799189816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45964.765799189816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45964.765799189816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45964.765799189816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45964.765799189816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45964.765799189816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45964.765799189816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45964.765799189816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45964.765799189816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45964.765799189816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45964.765799189816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45964.765799189816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45964.765799189816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45964.765799189816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45964.765799189816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45964.765799189816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45964.765799189816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45964.765799189816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45964.765799189816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45964.765799189816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45964.765799189816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45964.765799189816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45964.765799189816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45964.765799189816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45964.765799189816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45964.765799189816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45964.765799189816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45964.765799189816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45964.765799189816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45964.765799189816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45964.765799189816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45964.765799189816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45964.765799189816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45964.765799189816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45964.765799189816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45964.765799189816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45964.765799189816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45964.765799189816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45964.765799189816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45964.765799189816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45964.765799189816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45964.765799189816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45964.765799189816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45964.765799189816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45964.765799189816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45964.765799189816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45964.765799189816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45964.765799189816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45964.765799189816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45964.765799189816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45964.765799189816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45964.765799189816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45964.765799189816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45964.765799189816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45964.765799189816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45964.765799189816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45964.765799189816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45964.765799189816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45964.765799189816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45964.765799189816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45964.765799189816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45964.765799189816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45964.765799189816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45964.765799189816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45964.765799189816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45964.765799189816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45964.765799189816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45964.765799189816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45964.765799189816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45964.765799189816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45964.765799189816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45964.765799189816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45964.765799189816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45964.765799189816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45964.765799189816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45964.765799189816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45964.765799189816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45964.765799189816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45964.765799189816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45964.765799189816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45964.765799189816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45964.765799189816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45964.765799189816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45964.765799189816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45964.765799189816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45964.765799189816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45964.765799189816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45964.765799189816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45964.765799189816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45964.765799189816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45964.765799189816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45964.765799189816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45964.765799189816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45964.765799189816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45964.765799189816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45964.765799189816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45964.765799189816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45964.765799189816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45964.765799189816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45964.765799189816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45964.765799189816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45964.765799189816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45964.765799189816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45964.765799189816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45964.765799189816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45964.765799189816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45964.765799189816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45964.765799189816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45964.765799189816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45964.765799189816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45964.765799189816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45964.765799189816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45964.765799189816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45964.765799189816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45964.765799189816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45964.765799189816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45964.765799189816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45964.765799189816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45964.765799189816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45964.765799189816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45964.765799189816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45964.765799189816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45964.765799189816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45964.765799189816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45964.765799189816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45964.765799189816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45964.765799189816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45964.765799189816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45964.765799189816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45964.765799189816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45964.765799189816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45964.765799189816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45964.765799189816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45964.765799189816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45964.765799189816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45964.765799189816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45964.765799189816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45964.765799189816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45964.765799189816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45964.765799189816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45964.765799189816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45964.765799189816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45964.765799189816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45964.765799189816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45964.765799189816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45964.765799189816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45964.765799189816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45964.765799189816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45964.765799189816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45964.765799189816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45964.765799189816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45964.765799189816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45964.765799189816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45964.765799189816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45964.765799189816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45964.765799189816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45964.765799189816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45964.765799189816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45964.765799189816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45964.765799189816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45964.765799189816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45964.765799189816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45964.765799189816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45964.765799189816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45964.765799189816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45964.765799189816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45964.765799189816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45964.765799189816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45964.765799189816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45964.765799189816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45964.765799189816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45964.765799189816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45964.765799189816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45964.765799189816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45964.765799189816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45964.765799189816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45964.765799189816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45964.765799189816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45964.765799189816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45964.765799189816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45964.765799189816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45964.765799189816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45964.765799189816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45964.765799189816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45964.765799189816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45964.765799189816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45964.765799189816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45964.765799189816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45964.765799189816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45964.765799189816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45964.765799189816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45964.765799189816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45964.765799189816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45964.765799189816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45964.765799189816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45964.765799189816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45964.765799189816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45964.765799189816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45964.765799189816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45964.765799189816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45964.765799189816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45964.765799189816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45964.765799189816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45964.765799189816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45964.765799189816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45964.765799189816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45964.765799189816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45964.765799189816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45964.765799189816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45964.765799189816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45964.765799189816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45964.765799189816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45964.765799189816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45964.765799189816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45964.765799189816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45964.765799189816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45964.765799189816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45964.765799189816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45964.765799189816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45964.765799189816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45964.765799189816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45964.765799189816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45964.765799189816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45964.765799189816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45964.765799189816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45964.765799189816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45964.765799189816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45964.765799189816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45964.765799189816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45964.765799189816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45964.765799189816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45964.765799189816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45964.765799189816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45964.765799189816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45964.765799189816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45964.765799189816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45964.765799189816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45964.765799189816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45964.765799189816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45964.765799189816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45964.765799189816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45964.765799189816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45964.765799189816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45964.765799189816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45964.765799189816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45964.765799189816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45964.765799189816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45964.765799189816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45964.765799189816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45964.765799189816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45964.765799189816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45964.765799189816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45964.765799189816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45964.765799189816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45964.765799189816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45964.765799189816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45964.765799189816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45964.765799189816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45964.765799189816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45964.765799189816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45964.765799189816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45964.765799189816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45964.765799189816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45964.765799189816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45964.765799189816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45964.765799189816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45964.765799189816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45964.765799189816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45964.765799189816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45964.765799189816</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2" ht="15"/>
    <row r="1253" ht="15"/>
    <row r="1257"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9" ca="1" si="0">IFERROR(NOW()-F2,"-")</f>
        <v>45964.765799189816</v>
      </c>
      <c r="H2" s="171">
        <v>45964.65357638889</v>
      </c>
      <c r="I2" s="169" t="str">
        <f>IFERROR(VLOOKUP(D2,DB!A:F,6,0),"")</f>
        <v>Generator-SG</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45964.765799189816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45964.765799189816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45964.765799189816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45964.765799189816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45964.765799189816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45964.765799189816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45964.765799189816</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45964.765799189816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45964.765799189816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45964.765799189816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45964.765799189816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45964.765799189816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45964.765799189816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45964.765799189816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45964.765799189816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45964.765799189816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45964.765799189816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45964.765799189816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45964.765799189816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45964.765799189816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45964.765799189816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45964.765799189816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45964.765799189816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45964.765799189816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45964.765799189816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45964.765799189816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45964.765799189816</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2025-11-03T15:24:24Z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