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95" documentId="120_S{2AC9BD13-BADA-5192-A53E-5A8FF88502F6}" xr6:coauthVersionLast="47" xr6:coauthVersionMax="47" xr10:uidLastSave="{FAD13A9F-C226-433A-93D3-CBF9B83B07B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<sst xmlns="http://schemas.openxmlformats.org/spreadsheetml/2006/main" count="180296" uniqueCount="39132">
  <si>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</si>
  <si>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</si>
  <si>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</si>
  <si>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</si>
  <si>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</si>
  <si>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</si>
  <si>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</si>
  <si>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</si>
  <si>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</si>
  <si>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</si>
  <si>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</si>
  <si>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</si>
  <si>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</si>
  <si>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</si>
  <si>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</si>
  <si>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</si>
  <si>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</si>
  <si>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</si>
  <si>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</si>
  <si>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</si>
  <si>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</si>
  <si>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</si>
  <si>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</si>
  <si>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</si>
  <si>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</si>
  <si>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</si>
  <si>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</si>
  <si>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</si>
  <si>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</si>
  <si>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</si>
  <si>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</si>
  <si>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</si>
  <si>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</si>
  <si>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</si>
  <si>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</si>
  <si>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</si>
  <si>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</si>
  <si>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</si>
  <si>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</si>
  <si>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</si>
  <si>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</si>
  <si>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</si>
  <si>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</si>
  <si>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</si>
  <si>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</si>
  <si>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</si>
  <si>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</si>
  <si>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</si>
  <si>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</si>
  <si>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</si>
  <si>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</si>
  <si>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</si>
  <si>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</si>
  <si>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</si>
  <si>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</si>
  <si>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</si>
  <si>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</si>
  <si>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</si>
  <si>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</si>
  <si>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</si>
  <si>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</si>
  <si>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</si>
  <si>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</si>
  <si>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</si>
  <si>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</si>
  <si>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</si>
  <si>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</si>
  <si>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</si>
  <si>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</si>
  <si>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</si>
  <si>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</si>
  <si>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</si>
  <si>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</si>
  <si>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</si>
  <si>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</si>
  <si>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</si>
  <si>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</si>
  <si>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</si>
  <si>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</si>
  <si>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</si>
  <si>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</si>
  <si>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</si>
  <si>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</si>
  <si>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</si>
  <si>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</si>
  <si>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</si>
  <si>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</si>
  <si>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</si>
  <si>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</si>
  <si>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</si>
  <si>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</si>
  <si>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</si>
  <si>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</si>
  <si>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</si>
  <si>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</si>
  <si>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</si>
  <si>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</si>
  <si>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</si>
  <si>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</si>
  <si>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</si>
  <si>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</si>
  <si>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</si>
  <si>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</si>
  <si>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</si>
  <si>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</si>
  <si>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</si>
  <si>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</si>
  <si>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</si>
  <si>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</si>
  <si>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</si>
  <si>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</si>
  <si>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</si>
  <si>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</si>
  <si>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</si>
  <si>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</si>
  <si>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</si>
  <si>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</si>
  <si>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</si>
  <si>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</si>
  <si>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</si>
  <si>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</si>
  <si>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</si>
  <si>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</si>
  <si>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</si>
  <si>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</si>
  <si>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</si>
  <si>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</si>
  <si>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</si>
  <si>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</si>
  <si>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</si>
  <si>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</si>
  <si>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</si>
  <si>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</si>
  <si>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</si>
  <si>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</si>
  <si>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</si>
  <si>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</si>
  <si>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</si>
  <si>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</si>
  <si>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</si>
  <si>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</si>
  <si>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</si>
  <si>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</si>
  <si>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</si>
  <si>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</si>
  <si>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</si>
  <si>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</si>
  <si>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</si>
  <si>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</si>
  <si>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</si>
  <si>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</si>
  <si>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</si>
  <si>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</si>
  <si>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</si>
  <si>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</si>
  <si>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</si>
  <si>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</si>
  <si>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</si>
  <si>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</si>
  <si>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</si>
  <si>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</si>
  <si>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</si>
  <si>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</si>
  <si>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</si>
  <si>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</si>
  <si>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</si>
  <si>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</si>
  <si>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</si>
  <si>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</si>
  <si>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</si>
  <si>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</si>
  <si>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</si>
  <si>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</si>
  <si>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</si>
  <si>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</si>
  <si>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</si>
  <si>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</si>
  <si>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</si>
  <si>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</si>
  <si>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</si>
  <si>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</si>
  <si>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</si>
  <si>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</si>
  <si>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</si>
  <si>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</si>
  <si>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</si>
  <si>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</si>
  <si>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</si>
  <si>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</si>
  <si>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</si>
  <si>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</si>
  <si>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</si>
  <si>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</si>
  <si>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</si>
  <si>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</si>
  <si>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</si>
  <si>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</si>
  <si>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</si>
  <si>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</si>
  <si>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</si>
  <si>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</si>
  <si>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</si>
  <si>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</si>
  <si>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</si>
  <si>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</si>
  <si>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</si>
  <si>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</si>
  <si>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</si>
  <si>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</si>
  <si>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</si>
  <si>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</si>
  <si>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</si>
  <si>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</si>
  <si>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</si>
  <si>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</si>
  <si>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</si>
  <si>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</si>
  <si>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</si>
  <si>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</si>
  <si>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</si>
  <si>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</si>
  <si>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</si>
  <si>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</si>
  <si>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</si>
  <si>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</si>
  <si>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</si>
  <si>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</si>
  <si>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</si>
  <si>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</si>
  <si>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</si>
  <si>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</si>
  <si>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</si>
  <si>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</si>
  <si>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</si>
  <si>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</si>
  <si>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</si>
  <si>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</si>
  <si>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</si>
  <si>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</si>
  <si>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</si>
  <si>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</si>
  <si>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</si>
  <si>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</si>
  <si>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</si>
  <si>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</si>
  <si>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</si>
  <si>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</si>
  <si>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</si>
  <si>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</si>
  <si>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</si>
  <si>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</si>
  <si>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</si>
  <si>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</si>
  <si>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</si>
  <si>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</si>
  <si>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</si>
  <si>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</si>
  <si>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</si>
  <si>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</si>
  <si>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</si>
  <si>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</si>
  <si>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</si>
  <si>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</si>
  <si>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</si>
  <si>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</si>
  <si>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</si>
  <si>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</si>
  <si>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</si>
  <si>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</si>
  <si>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</si>
  <si>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</si>
  <si>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</si>
  <si>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</si>
  <si>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</si>
  <si>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</si>
  <si>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</si>
  <si>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</si>
  <si>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</si>
  <si>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</si>
  <si>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</si>
  <si>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</si>
  <si>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</si>
  <si>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</si>
  <si>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</si>
  <si>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</si>
  <si>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</si>
  <si>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</si>
  <si>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</si>
  <si>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</si>
  <si>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</si>
  <si>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</si>
  <si>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</si>
  <si>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</si>
  <si>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</si>
  <si>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</si>
  <si>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</si>
  <si>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</si>
  <si>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</si>
  <si>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</si>
  <si>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</si>
  <si>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</si>
  <si>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</si>
  <si>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</si>
  <si>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</si>
  <si>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</si>
  <si>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</si>
  <si>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</si>
  <si>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</si>
  <si>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</si>
  <si>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</si>
  <si>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</si>
  <si>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</si>
  <si>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</si>
  <si>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</si>
  <si>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</si>
  <si>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</si>
  <si>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</si>
  <si>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</si>
  <si>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</si>
  <si>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</si>
  <si>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</si>
  <si>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</si>
  <si>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</si>
  <si>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</si>
  <si>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</si>
  <si>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</si>
  <si>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</si>
  <si>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</si>
  <si>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</si>
  <si>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</si>
  <si>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</si>
  <si>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</si>
  <si>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</si>
  <si>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</si>
  <si>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</si>
  <si>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</si>
  <si>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</si>
  <si>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</si>
  <si>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</si>
  <si>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</si>
  <si>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</si>
  <si>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</si>
  <si>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</si>
  <si>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</si>
  <si>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</si>
  <si>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</si>
  <si>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</si>
  <si>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</si>
  <si>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</si>
  <si>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</si>
  <si>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</si>
  <si>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</si>
  <si>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</si>
  <si>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</si>
  <si>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</si>
  <si>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</si>
  <si>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</si>
  <si>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</si>
  <si>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</si>
  <si>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</si>
  <si>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</si>
  <si>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</si>
  <si>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</si>
  <si>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</si>
  <si>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</si>
  <si>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</si>
  <si>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</si>
  <si>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</si>
  <si>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</si>
  <si>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</si>
  <si>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</si>
  <si>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</si>
  <si>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</si>
  <si>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</si>
  <si>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</si>
  <si>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</si>
  <si>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</si>
  <si>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</si>
  <si>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</si>
  <si>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</si>
  <si>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</si>
  <si>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</si>
  <si>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</si>
  <si>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</si>
  <si>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</si>
  <si>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</si>
  <si>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</si>
  <si>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</si>
  <si>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</si>
  <si>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</si>
  <si>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</si>
  <si>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</si>
  <si>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</si>
  <si>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</si>
  <si>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</si>
  <si>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</si>
  <si>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</si>
  <si>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</si>
  <si>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</si>
  <si>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</si>
  <si>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</si>
  <si>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</si>
  <si>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</si>
  <si>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</si>
  <si>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</si>
  <si>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</si>
  <si>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</si>
  <si>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</si>
  <si>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</si>
  <si>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</si>
  <si>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</si>
  <si>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</si>
  <si>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</si>
  <si>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</si>
  <si>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</si>
  <si>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</si>
  <si>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</si>
  <si>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</si>
  <si>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</si>
  <si>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</si>
  <si>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</si>
  <si>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</si>
  <si>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</si>
  <si>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</si>
  <si>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</si>
  <si>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</si>
  <si>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</si>
  <si>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</si>
  <si>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</si>
  <si>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</si>
  <si>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</si>
  <si>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</si>
  <si>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</si>
  <si>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</si>
  <si>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</si>
  <si>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</si>
  <si>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</si>
  <si>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</si>
  <si>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</si>
  <si>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</si>
  <si>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</si>
  <si>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</si>
  <si>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</si>
  <si>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</si>
  <si>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</si>
  <si>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</si>
  <si>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</si>
  <si>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</si>
  <si>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</si>
  <si>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</si>
  <si>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</si>
  <si>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</si>
  <si>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</si>
  <si>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</si>
  <si>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</si>
  <si>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</si>
  <si>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</si>
  <si>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</si>
  <si>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</si>
  <si>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</si>
  <si>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</si>
  <si>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</si>
  <si>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</si>
  <si>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</si>
  <si>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</si>
  <si>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</si>
  <si>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</si>
  <si>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</si>
  <si>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</si>
  <si>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</si>
  <si>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</si>
  <si>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</si>
  <si>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</si>
  <si>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</si>
  <si>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</si>
  <si>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</si>
  <si>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</si>
  <si>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</si>
  <si>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</si>
  <si>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</si>
  <si>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</si>
  <si>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</si>
  <si>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</si>
  <si>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</si>
  <si>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</si>
  <si>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</si>
  <si>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</si>
  <si>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</si>
  <si>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</si>
  <si>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</si>
  <si>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</si>
  <si>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</si>
  <si>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</si>
  <si>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</si>
  <si>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</si>
  <si>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</si>
  <si>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</si>
  <si>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</si>
  <si>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</si>
  <si>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</si>
  <si>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</si>
  <si>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</si>
  <si>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</si>
  <si>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</si>
  <si>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</si>
  <si>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</si>
  <si>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</si>
  <si>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</si>
  <si>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</si>
  <si>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</si>
  <si>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</si>
  <si>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</si>
  <si>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</si>
  <si>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</si>
  <si>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</si>
  <si>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</si>
  <si>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</si>
  <si>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</si>
  <si>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</si>
  <si>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</si>
  <si>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</si>
  <si>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</si>
  <si>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</si>
  <si>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</si>
  <si>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</si>
  <si>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</si>
  <si>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</si>
  <si>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</si>
  <si>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</si>
  <si>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</si>
  <si>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</si>
  <si>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</si>
  <si>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</si>
  <si>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</si>
  <si>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</si>
  <si>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</si>
  <si>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</si>
  <si>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</si>
  <si>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</si>
  <si>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</si>
  <si>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</si>
  <si>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</si>
  <si>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</si>
  <si>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</si>
  <si>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</si>
  <si>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</si>
  <si>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</si>
  <si>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</si>
  <si>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</si>
  <si>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</si>
  <si>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</si>
  <si>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</si>
  <si>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</si>
  <si>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</si>
  <si>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</si>
  <si>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</si>
  <si>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</si>
  <si>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</si>
  <si>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</si>
  <si>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</si>
  <si>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</si>
  <si>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</si>
  <si>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</si>
  <si>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</si>
  <si>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</si>
  <si>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</si>
  <si>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</si>
  <si>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</si>
  <si>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</si>
  <si>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</si>
  <si>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</si>
  <si>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</si>
  <si>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</si>
  <si>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</si>
  <si>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</si>
  <si>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</si>
  <si>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</si>
  <si>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</si>
  <si>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</si>
  <si>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</si>
  <si>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</si>
  <si>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</si>
  <si>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</si>
  <si>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</si>
  <si>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</si>
  <si>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</si>
  <si>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</si>
  <si>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</si>
  <si>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</si>
  <si>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</si>
  <si>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</si>
  <si>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</si>
  <si>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</si>
  <si>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</si>
  <si>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</si>
  <si>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</si>
  <si>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</si>
  <si>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</si>
  <si>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</si>
  <si>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</si>
  <si>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</si>
  <si>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</si>
  <si>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</si>
  <si>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</si>
  <si>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</si>
  <si>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</si>
  <si>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</si>
  <si>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</si>
  <si>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</si>
  <si>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</si>
  <si>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</si>
  <si>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</si>
  <si>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</si>
  <si>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</si>
  <si>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</si>
  <si>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</si>
  <si>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</si>
  <si>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</si>
  <si>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</si>
  <si>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</si>
  <si>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</si>
  <si>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</si>
  <si>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</si>
  <si>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</si>
  <si>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</si>
  <si>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</si>
  <si>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</si>
  <si>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</si>
  <si>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</si>
  <si>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</si>
  <si>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</si>
  <si>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</si>
  <si>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</si>
  <si>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</si>
  <si>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</si>
  <si>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</si>
  <si>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</si>
  <si>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</si>
  <si>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</si>
  <si>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</si>
  <si>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</si>
  <si>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</si>
  <si>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</si>
  <si>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</si>
  <si>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</si>
  <si>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</si>
  <si>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</si>
  <si>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</si>
  <si>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</si>
  <si>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</si>
  <si>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</si>
  <si>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</si>
  <si>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</si>
  <si>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</si>
  <si>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</si>
  <si>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</si>
  <si>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</si>
  <si>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</si>
  <si>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</si>
  <si>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</si>
  <si>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</si>
  <si>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</si>
  <si>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</si>
  <si>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</si>
  <si>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</si>
  <si>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</si>
  <si>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</si>
  <si>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</si>
  <si>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</si>
  <si>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</si>
  <si>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</si>
  <si>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</si>
  <si>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</si>
  <si>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</si>
  <si>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</si>
  <si>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</si>
  <si>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</si>
  <si>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</si>
  <si>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</si>
  <si>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</si>
  <si>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</si>
  <si>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</si>
  <si>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</si>
  <si>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</si>
  <si>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</si>
  <si>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</si>
  <si>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</si>
  <si>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</si>
  <si>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</si>
  <si>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</si>
  <si>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</si>
  <si>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</si>
  <si>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</si>
  <si>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</si>
  <si>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</si>
  <si>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</si>
  <si>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</si>
  <si>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</si>
  <si>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</si>
  <si>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</si>
  <si>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</si>
  <si>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</si>
  <si>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</si>
  <si>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</si>
  <si>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</si>
  <si>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</si>
  <si>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</si>
  <si>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</si>
  <si>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</si>
  <si>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</si>
  <si>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</si>
  <si>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</si>
  <si>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</si>
  <si>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</si>
  <si>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</si>
  <si>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</si>
  <si>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</si>
  <si>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</si>
  <si>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</si>
  <si>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</si>
  <si>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</si>
  <si>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</si>
  <si>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</si>
  <si>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</si>
  <si>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</si>
  <si>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</si>
  <si>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</si>
  <si>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</si>
  <si>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</si>
  <si>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</si>
  <si>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</si>
  <si>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</si>
  <si>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</si>
  <si>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</si>
  <si>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</si>
  <si>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</si>
  <si>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</si>
  <si>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</si>
  <si>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</si>
  <si>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</si>
  <si>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</si>
  <si>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</si>
  <si>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</si>
  <si>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</si>
  <si>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</si>
  <si>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</si>
  <si>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</si>
  <si>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</si>
  <si>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</si>
  <si>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</si>
  <si>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</si>
  <si>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</si>
  <si>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</si>
  <si>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</si>
  <si>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</si>
  <si>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</si>
  <si>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</si>
  <si>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</si>
  <si>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</si>
  <si>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</si>
  <si>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</si>
  <si>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</si>
  <si>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</si>
  <si>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</si>
  <si>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</si>
  <si>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</si>
  <si>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</si>
  <si>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</si>
  <si>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</si>
  <si>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</si>
  <si>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</si>
  <si>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</si>
  <si>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</si>
  <si>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</si>
  <si>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</si>
  <si>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</si>
  <si>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</si>
  <si>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</si>
  <si>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</si>
  <si>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</si>
  <si>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</si>
  <si>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</si>
  <si>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</si>
  <si>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</si>
  <si>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</si>
  <si>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</si>
  <si>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</si>
  <si>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</si>
  <si>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</si>
  <si>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</si>
  <si>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</si>
  <si>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</si>
  <si>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</si>
  <si>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</si>
  <si>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</si>
  <si>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</si>
  <si>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</si>
  <si>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</si>
  <si>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</si>
  <si>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</si>
  <si>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</si>
  <si>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</si>
  <si>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</si>
  <si>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</si>
  <si>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</si>
  <si>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</si>
  <si>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</si>
  <si>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</si>
  <si>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</si>
  <si>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</si>
  <si>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</si>
  <si>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</si>
  <si>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</si>
  <si>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</si>
  <si>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</si>
  <si>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</si>
  <si>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</si>
  <si>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</si>
  <si>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</si>
  <si>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</si>
  <si>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</si>
  <si>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</si>
  <si>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</si>
  <si>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</si>
  <si>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</si>
  <si>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</si>
  <si>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</si>
  <si>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</si>
  <si>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</si>
  <si>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</si>
  <si>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</si>
  <si>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</si>
  <si>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</si>
  <si>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</si>
  <si>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</si>
  <si>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</si>
  <si>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</si>
  <si>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</si>
  <si>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</si>
  <si>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</si>
  <si>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</si>
  <si>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</si>
  <si>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</si>
  <si>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</si>
  <si>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</si>
  <si>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</si>
  <si>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</si>
  <si>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</si>
  <si>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</si>
  <si>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</si>
  <si>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</si>
  <si>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</si>
  <si>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</si>
  <si>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</si>
  <si>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</si>
  <si>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</si>
  <si>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</si>
  <si>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</si>
  <si>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</si>
  <si>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</si>
  <si>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</si>
  <si>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</si>
  <si>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</si>
  <si>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</si>
  <si>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</si>
  <si>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</si>
  <si>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</si>
  <si>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</si>
  <si>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</si>
  <si>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</si>
  <si>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</si>
  <si>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</si>
  <si>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</si>
  <si>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</si>
  <si>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</si>
  <si>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</si>
  <si>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</si>
  <si>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</si>
  <si>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</si>
  <si>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</si>
  <si>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</si>
  <si>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</si>
  <si>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</si>
  <si>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</si>
  <si>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</si>
  <si>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</si>
  <si>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</si>
  <si>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</si>
  <si>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</si>
  <si>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</si>
  <si>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</si>
  <si>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</si>
  <si>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</si>
  <si>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</si>
  <si>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</si>
  <si>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</si>
  <si>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</si>
  <si>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</si>
  <si>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</si>
  <si>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</si>
  <si>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</si>
  <si>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</si>
  <si>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</si>
  <si>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</si>
  <si>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</si>
  <si>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</si>
  <si>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</si>
  <si>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</si>
  <si>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</si>
  <si>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</si>
  <si>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</si>
  <si>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</si>
  <si>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</si>
  <si>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</si>
  <si>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</si>
  <si>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</si>
  <si>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</si>
  <si>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</si>
  <si>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</si>
  <si>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</si>
  <si>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</si>
  <si>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</si>
  <si>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</si>
  <si>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</si>
  <si>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</si>
  <si>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</si>
  <si>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</si>
  <si>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</si>
  <si>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</si>
  <si>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</si>
  <si>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</si>
  <si>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</si>
  <si>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</si>
  <si>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</si>
  <si>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</si>
  <si>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</si>
  <si>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</si>
  <si>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</si>
  <si>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</si>
  <si>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</si>
  <si>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</si>
  <si>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</si>
  <si>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</si>
  <si>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</si>
  <si>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</si>
  <si>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</si>
  <si>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</si>
  <si>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</si>
  <si>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</si>
  <si>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</si>
  <si>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</si>
  <si>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</si>
  <si>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</si>
  <si>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</si>
  <si>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</si>
  <si>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</si>
  <si>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</si>
  <si>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</si>
  <si>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</si>
  <si>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</si>
  <si>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</si>
  <si>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</si>
  <si>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</si>
  <si>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</si>
  <si>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</si>
  <si>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</si>
  <si>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</si>
  <si>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</si>
  <si>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</si>
  <si>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</si>
  <si>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</si>
  <si>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</si>
  <si>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</si>
  <si>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</si>
  <si>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</si>
  <si>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</si>
  <si>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</si>
  <si>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</si>
  <si>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</si>
  <si>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</si>
  <si>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</si>
  <si>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</si>
  <si>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</si>
  <si>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</si>
  <si>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</si>
  <si>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</si>
  <si>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</si>
  <si>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</si>
  <si>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</si>
  <si>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</si>
  <si>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</si>
  <si>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</si>
  <si>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</si>
  <si>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</si>
  <si>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</si>
  <si>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</si>
  <si>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</si>
  <si>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</si>
  <si>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</si>
  <si>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</si>
  <si>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</si>
  <si>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</si>
  <si>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</si>
  <si>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</si>
  <si>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</si>
  <si>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</si>
  <si>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</si>
  <si>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</si>
  <si>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</si>
  <si>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</si>
  <si>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</si>
  <si>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</si>
  <si>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</si>
  <si>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</si>
  <si>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</si>
  <si>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</si>
  <si>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</si>
  <si>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</si>
  <si>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</si>
  <si>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</si>
  <si>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</si>
  <si>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</si>
  <si>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</si>
  <si>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</si>
  <si>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</si>
  <si>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</si>
  <si>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</si>
  <si>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</si>
  <si>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</si>
  <si>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</si>
  <si>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</si>
  <si>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</si>
  <si>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</si>
  <si>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</si>
  <si>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</si>
  <si>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</si>
  <si>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</si>
  <si>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</si>
  <si>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</si>
  <si>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</si>
  <si>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</si>
  <si>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</si>
  <si>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</si>
  <si>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</si>
  <si>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</si>
  <si>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</si>
  <si>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</si>
  <si>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</si>
  <si>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</si>
  <si>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</si>
  <si>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</si>
  <si>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</si>
  <si>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</si>
  <si>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</si>
  <si>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</si>
  <si>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</si>
  <si>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</si>
  <si>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</si>
  <si>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</si>
  <si>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</si>
  <si>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</si>
  <si>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</si>
  <si>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</si>
  <si>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</si>
  <si>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</si>
  <si>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</si>
  <si>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</si>
  <si>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</si>
  <si>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</si>
  <si>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</si>
  <si>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</si>
  <si>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</si>
  <si>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</si>
  <si>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</si>
  <si>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</si>
  <si>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</si>
  <si>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</si>
  <si>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</si>
  <si>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</si>
  <si>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</si>
  <si>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</si>
  <si>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</si>
  <si>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</si>
  <si>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</si>
  <si>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</si>
  <si>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</si>
  <si>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</si>
  <si>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</si>
  <si>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</si>
  <si>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</si>
  <si>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</si>
  <si>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</si>
  <si>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</si>
  <si>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</si>
  <si>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</si>
  <si>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</si>
  <si>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</si>
  <si>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</si>
  <si>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</si>
  <si>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</si>
  <si>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</si>
  <si>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</si>
  <si>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</si>
  <si>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</si>
  <si>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</si>
  <si>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</si>
  <si>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</si>
  <si>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</si>
  <si>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</si>
  <si>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</si>
  <si>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</si>
  <si>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</si>
  <si>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</si>
  <si>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</si>
  <si>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</si>
  <si>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</si>
  <si>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</si>
  <si>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</si>
  <si>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</si>
  <si>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</si>
  <si>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</si>
  <si>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</si>
  <si>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</si>
  <si>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</si>
  <si>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</si>
  <si>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</si>
  <si>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</si>
  <si>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</si>
  <si>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</si>
  <si>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</si>
  <si>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</si>
  <si>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</si>
  <si>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</si>
  <si>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</si>
  <si>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</si>
  <si>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</si>
  <si>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</si>
  <si>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</si>
  <si>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</si>
  <si>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</si>
  <si>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</si>
  <si>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</si>
  <si>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</si>
  <si>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</si>
  <si>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</si>
  <si>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</si>
  <si>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</si>
  <si>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</si>
  <si>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</si>
  <si>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</si>
  <si>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</si>
  <si>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</si>
  <si>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</si>
  <si>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</si>
  <si>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</si>
  <si>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</si>
  <si>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</si>
  <si>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</si>
  <si>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</si>
  <si>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</si>
  <si>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</si>
  <si>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</si>
  <si>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</si>
  <si>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</si>
  <si>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</si>
  <si>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</si>
  <si>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</si>
  <si>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</si>
  <si>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</si>
  <si>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</si>
  <si>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</si>
  <si>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</si>
  <si>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</si>
  <si>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</si>
  <si>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</si>
  <si>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</si>
  <si>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</si>
  <si>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</si>
  <si>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</si>
  <si>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</si>
  <si>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</si>
  <si>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</si>
  <si>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</si>
  <si>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</si>
  <si>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</si>
  <si>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</si>
  <si>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</si>
  <si>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</si>
  <si>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</si>
  <si>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</si>
  <si>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</si>
  <si>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</si>
  <si>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</si>
  <si>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</si>
  <si>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</si>
  <si>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</si>
  <si>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</si>
  <si>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</si>
  <si>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</si>
  <si>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</si>
  <si>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</si>
  <si>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</si>
  <si>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</si>
  <si>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</si>
  <si>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</si>
  <si>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</si>
  <si>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</si>
  <si>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</si>
  <si>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</si>
  <si>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</si>
  <si>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</si>
  <si>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</si>
  <si>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</si>
  <si>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</si>
  <si>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</si>
  <si>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</si>
  <si>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</si>
  <si>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</si>
  <si>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</si>
  <si>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</si>
  <si>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</si>
  <si>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</si>
  <si>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</si>
  <si>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</si>
  <si>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</si>
  <si>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</si>
  <si>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</si>
  <si>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</si>
  <si>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</si>
  <si>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</si>
  <si>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</si>
  <si>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</si>
  <si>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</si>
  <si>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</si>
  <si>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</si>
  <si>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</si>
  <si>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</si>
  <si>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</si>
  <si>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</si>
  <si>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</si>
  <si>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</si>
  <si>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</si>
  <si>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</si>
  <si>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</si>
  <si>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</si>
  <si>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</si>
  <si>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</si>
  <si>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</si>
  <si>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</si>
  <si>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</si>
  <si>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</si>
  <si>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</si>
  <si>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</si>
  <si>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</si>
  <si>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</si>
  <si>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</si>
  <si>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</si>
  <si>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</si>
  <si>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</si>
  <si>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</si>
  <si>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</si>
  <si>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</si>
  <si>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</si>
  <si>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</si>
  <si>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</si>
  <si>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</si>
  <si>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</si>
  <si>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</si>
  <si>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</si>
  <si>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</si>
  <si>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</si>
  <si>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</si>
  <si>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</si>
  <si>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</si>
  <si>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</si>
  <si>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</si>
  <si>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</si>
  <si>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</si>
  <si>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</si>
  <si>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</si>
  <si>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</si>
  <si>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</si>
  <si>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</si>
  <si>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</si>
  <si>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</si>
  <si>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</si>
  <si>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</si>
  <si>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</si>
  <si>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</si>
  <si>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</si>
  <si>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</si>
  <si>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</si>
  <si>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</si>
  <si>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</si>
  <si>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</si>
  <si>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</si>
  <si>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</si>
  <si>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</si>
  <si>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</si>
  <si>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</si>
  <si>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</si>
  <si>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</si>
  <si>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</si>
  <si>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</si>
  <si>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</si>
  <si>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</si>
  <si>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</si>
  <si>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</si>
  <si>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</si>
  <si>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</si>
  <si>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</si>
  <si>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</si>
  <si>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</si>
  <si>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</si>
  <si>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</si>
  <si>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</si>
  <si>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</si>
  <si>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</si>
  <si>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</si>
  <si>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</si>
  <si>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</si>
  <si>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</si>
  <si>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</si>
  <si>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</si>
  <si>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</si>
  <si>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</si>
  <si>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</si>
  <si>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</si>
  <si>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</si>
  <si>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</si>
  <si>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</si>
  <si>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</si>
  <si>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</si>
  <si>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</si>
  <si>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</si>
  <si>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</si>
  <si>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</si>
  <si>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</si>
  <si>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</si>
  <si>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</si>
  <si>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</si>
  <si>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</si>
  <si>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</si>
  <si>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</si>
  <si>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</si>
  <si>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</si>
  <si>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</si>
  <si>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</si>
  <si>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</si>
  <si>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</si>
  <si>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</si>
  <si>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</si>
  <si>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</si>
  <si>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</si>
  <si>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</si>
  <si>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</si>
  <si>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</si>
  <si>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</si>
  <si>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</si>
  <si>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</si>
  <si>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</si>
  <si>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</si>
  <si>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</si>
  <si>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</si>
  <si>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</si>
  <si>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</si>
  <si>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</si>
  <si>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</si>
  <si>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</si>
  <si>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</si>
  <si>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</si>
  <si>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</si>
  <si>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</si>
  <si>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</si>
  <si>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</si>
  <si>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</si>
  <si>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</si>
  <si>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</si>
  <si>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</si>
  <si>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</si>
  <si>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</si>
  <si>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</si>
  <si>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</si>
  <si>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</si>
  <si>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</si>
  <si>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</si>
  <si>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</si>
  <si>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</si>
  <si>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</si>
  <si>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</si>
  <si>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</si>
  <si>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</si>
  <si>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</si>
  <si>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</si>
  <si>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</si>
  <si>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</si>
  <si>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</si>
  <si>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</si>
  <si>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</si>
  <si>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</si>
  <si>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</si>
  <si>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</si>
  <si>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</si>
  <si>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</si>
  <si>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</si>
  <si>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</si>
  <si>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</si>
  <si>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</si>
  <si>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</si>
  <si>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</si>
  <si>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</si>
  <si>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</si>
  <si>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</si>
  <si>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</si>
  <si>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</si>
  <si>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</si>
  <si>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</si>
  <si>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</si>
  <si>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</si>
  <si>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</si>
  <si>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</si>
  <si>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</si>
  <si>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</si>
  <si>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</si>
  <si>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</si>
  <si>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</si>
  <si>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</si>
  <si>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</si>
  <si>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</si>
  <si>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</si>
  <si>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</si>
  <si>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</si>
  <si>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</si>
  <si>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</si>
  <si>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</si>
  <si>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</si>
  <si>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</si>
  <si>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</si>
  <si>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</si>
  <si>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</si>
  <si>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</si>
  <si>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</si>
  <si>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</si>
  <si>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</si>
  <si>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</si>
  <si>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</si>
  <si>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</si>
  <si>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</si>
  <si>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</si>
  <si>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</si>
  <si>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</si>
  <si>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</si>
  <si>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</si>
  <si>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</si>
  <si>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</si>
  <si>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</si>
  <si>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</si>
  <si>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</si>
  <si>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</si>
  <si>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</si>
  <si>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</si>
  <si>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</si>
  <si>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</si>
  <si>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</si>
  <si>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</si>
  <si>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</si>
  <si>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</si>
  <si>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</si>
  <si>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</si>
  <si>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</si>
  <si>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</si>
  <si>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</si>
  <si>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</si>
  <si>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</si>
  <si>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</si>
  <si>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</si>
  <si>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</si>
  <si>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</si>
  <si>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</si>
  <si>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</si>
  <si>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</si>
  <si>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</si>
  <si>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</si>
  <si>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</si>
  <si>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</si>
  <si>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</si>
  <si>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</si>
  <si>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</si>
  <si>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</si>
  <si>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</si>
  <si>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</si>
  <si>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</si>
  <si>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</si>
  <si>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</si>
  <si>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</si>
  <si>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</si>
  <si>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</si>
  <si>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</si>
  <si>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</si>
  <si>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</si>
  <si>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</si>
  <si>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</si>
  <si>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</si>
  <si>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</si>
  <si>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</si>
  <si>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</si>
  <si>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</si>
  <si>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</si>
  <si>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</si>
  <si>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</si>
  <si>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</si>
  <si>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</si>
  <si>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</si>
  <si>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</si>
  <si>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</si>
  <si>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</si>
  <si>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</si>
  <si>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</si>
  <si>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</si>
  <si>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</si>
  <si>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</si>
  <si>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</si>
  <si>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</si>
  <si>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</si>
  <si>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</si>
  <si>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</si>
  <si>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</si>
  <si>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</si>
  <si>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</si>
  <si>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</si>
  <si>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</si>
  <si>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</si>
  <si>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</si>
  <si>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</si>
  <si>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</si>
  <si>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</si>
  <si>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</si>
  <si>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</si>
  <si>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</si>
  <si>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</si>
  <si>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</si>
  <si>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</si>
  <si>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</si>
  <si>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</si>
  <si>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</si>
  <si>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</si>
  <si>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</si>
  <si>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</si>
  <si>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</si>
  <si>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</si>
  <si>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</si>
  <si>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</si>
  <si>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</si>
  <si>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</si>
  <si>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</si>
  <si>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</si>
  <si>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</si>
  <si>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</si>
  <si>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</si>
  <si>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</si>
  <si>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</si>
  <si>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</si>
  <si>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</si>
  <si>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</si>
  <si>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</si>
  <si>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</si>
  <si>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</si>
  <si>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</si>
  <si>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</si>
  <si>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</si>
  <si>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</si>
  <si>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</si>
  <si>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</si>
  <si>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</si>
  <si>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</si>
  <si>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</si>
  <si>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</si>
  <si>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</si>
  <si>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</si>
  <si>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</si>
  <si>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</si>
  <si>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</si>
  <si>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</si>
  <si>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</si>
  <si>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</si>
  <si>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</si>
  <si>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</si>
  <si>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</si>
  <si>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</si>
  <si>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</si>
  <si>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</si>
  <si>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</si>
  <si>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</si>
  <si>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</si>
  <si>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</si>
  <si>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</si>
  <si>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</si>
  <si>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</si>
  <si>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</si>
  <si>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</si>
  <si>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</si>
  <si>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</si>
  <si>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</si>
  <si>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</si>
  <si>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</si>
  <si>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</si>
  <si>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</si>
  <si>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</si>
  <si>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</si>
  <si>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</si>
  <si>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</si>
  <si>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</si>
  <si>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</si>
  <si>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</si>
  <si>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</si>
  <si>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</si>
  <si>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</si>
  <si>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</si>
  <si>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</si>
  <si>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</si>
  <si>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</si>
  <si>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</si>
  <si>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</si>
  <si>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</si>
  <si>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</si>
  <si>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</si>
  <si>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</si>
  <si>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</si>
  <si>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</si>
  <si>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</si>
  <si>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</si>
  <si>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</si>
  <si>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</si>
  <si>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</si>
  <si>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</si>
  <si>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</si>
  <si>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</si>
  <si>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</si>
  <si>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</si>
  <si>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</si>
  <si>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</si>
  <si>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</si>
  <si>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</si>
  <si>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</si>
  <si>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</si>
  <si>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</si>
  <si>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</si>
  <si>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</si>
  <si>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</si>
  <si>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</si>
  <si>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</si>
  <si>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</si>
  <si>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</si>
  <si>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</si>
  <si>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</si>
  <si>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</si>
  <si>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</si>
  <si>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</si>
  <si>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</si>
  <si>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</si>
  <si>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</si>
  <si>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</si>
  <si>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</si>
  <si>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</si>
  <si>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</si>
  <si>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</si>
  <si>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</si>
  <si>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</si>
  <si>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</si>
  <si>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</si>
  <si>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</si>
  <si>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</si>
  <si>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</si>
  <si>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</si>
  <si>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</si>
  <si>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</si>
  <si>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</si>
  <si>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</si>
  <si>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</si>
  <si>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</si>
  <si>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</si>
  <si>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</si>
  <si>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</si>
  <si>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</si>
  <si>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</si>
  <si>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</si>
  <si>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</si>
  <si>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</si>
  <si>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</si>
  <si>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</si>
  <si>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</si>
  <si>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</si>
  <si>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</si>
  <si>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</si>
  <si>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</si>
  <si>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</si>
  <si>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</si>
  <si>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</si>
  <si>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</si>
  <si>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</si>
  <si>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</si>
  <si>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</si>
  <si>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</si>
  <si>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</si>
  <si>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</si>
  <si>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</si>
  <si>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</si>
  <si>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</si>
  <si>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</si>
  <si>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</si>
  <si>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</si>
  <si>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</si>
  <si>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</si>
  <si>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</si>
  <si>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</si>
  <si>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</si>
  <si>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</si>
  <si>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</si>
  <si>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</si>
  <si>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</si>
  <si>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</si>
  <si>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</si>
  <si>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</si>
  <si>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</si>
  <si>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</si>
  <si>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</si>
  <si>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</si>
  <si>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</si>
  <si>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</si>
  <si>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</si>
  <si>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</si>
  <si>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</si>
  <si>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</si>
  <si>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</si>
  <si>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</si>
  <si>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</si>
  <si>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</si>
  <si>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</si>
  <si>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</si>
  <si>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</si>
  <si>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</si>
  <si>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</si>
  <si>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</si>
  <si>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</si>
  <si>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</si>
  <si>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</si>
  <si>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</si>
  <si>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</si>
  <si>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</si>
  <si>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</si>
  <si>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</si>
  <si>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</si>
  <si>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</si>
  <si>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</si>
  <si>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</si>
  <si>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</si>
  <si>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</si>
  <si>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</si>
  <si>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</si>
  <si>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</si>
  <si>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</si>
  <si>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</si>
  <si>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</si>
  <si>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</si>
  <si>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</si>
  <si>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</si>
  <si>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</si>
  <si>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</si>
  <si>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</si>
  <si>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</si>
  <si>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</si>
  <si>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</si>
  <si>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</si>
  <si>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</si>
  <si>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</si>
  <si>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</si>
  <si>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</si>
  <si>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</si>
  <si>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</si>
  <si>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</si>
  <si>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</si>
  <si>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</si>
  <si>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</si>
  <si>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</si>
  <si>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</si>
  <si>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</si>
  <si>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</si>
  <si>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</si>
  <si>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</si>
  <si>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</si>
  <si>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</si>
  <si>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</si>
  <si>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</si>
  <si>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</si>
  <si>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</si>
  <si>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</si>
  <si>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</si>
  <si>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</si>
  <si>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</si>
  <si>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</si>
  <si>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</si>
  <si>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</si>
  <si>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</si>
  <si>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</si>
  <si>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</si>
  <si>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</si>
  <si>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</si>
  <si>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</si>
  <si>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</si>
  <si>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</si>
  <si>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</si>
  <si>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</si>
  <si>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</si>
  <si>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</si>
  <si>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</si>
  <si>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</si>
  <si>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</si>
  <si>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</si>
  <si>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</si>
  <si>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</si>
  <si>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</si>
  <si>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</si>
  <si>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</si>
  <si>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</si>
  <si>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</si>
  <si>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</si>
  <si>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</si>
  <si>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</si>
  <si>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</si>
  <si>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</si>
  <si>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</si>
  <si>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</si>
  <si>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</si>
  <si>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</si>
  <si>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</si>
  <si>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</si>
  <si>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</si>
  <si>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</si>
  <si>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</si>
  <si>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</si>
  <si>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</si>
  <si>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</si>
  <si>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</si>
  <si>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</si>
  <si>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</si>
  <si>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</si>
  <si>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</si>
  <si>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</si>
  <si>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</si>
  <si>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</si>
  <si>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</si>
  <si>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</si>
  <si>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</si>
  <si>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</si>
  <si>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</si>
  <si>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</si>
  <si>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</si>
  <si>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</si>
  <si>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</si>
  <si>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</si>
  <si>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</si>
  <si>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</si>
  <si>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</si>
  <si>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</si>
  <si>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</si>
  <si>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</si>
  <si>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</si>
  <si>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</si>
  <si>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</si>
  <si>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</si>
  <si>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</si>
  <si>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</si>
  <si>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</si>
  <si>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</si>
  <si>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</si>
  <si>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</si>
  <si>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</si>
  <si>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</si>
  <si>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</si>
  <si>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</si>
  <si>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</si>
  <si>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</si>
  <si>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</si>
  <si>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</si>
  <si>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</si>
  <si>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</si>
  <si>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</si>
  <si>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</si>
  <si>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</si>
  <si>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</si>
  <si>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</si>
  <si>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</si>
  <si>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</si>
  <si>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</si>
  <si>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</si>
  <si>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</si>
  <si>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</si>
  <si>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</si>
  <si>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</si>
  <si>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</si>
  <si>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</si>
  <si>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</si>
  <si>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</si>
  <si>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</si>
  <si>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</si>
  <si>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</si>
  <si>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</si>
  <si>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</si>
  <si>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</si>
  <si>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</si>
  <si>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</si>
  <si>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</si>
  <si>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</si>
  <si>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</si>
  <si>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</si>
  <si>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</si>
  <si>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</si>
  <si>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</si>
  <si>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</si>
  <si>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</si>
  <si>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</si>
  <si>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</si>
  <si>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</si>
  <si>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</si>
  <si>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</si>
  <si>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</si>
  <si>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</si>
  <si>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</si>
  <si>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</si>
  <si>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</si>
  <si>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</si>
  <si>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</si>
  <si>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</si>
  <si>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</si>
  <si>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</si>
  <si>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</si>
  <si>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</si>
  <si>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</si>
  <si>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</si>
  <si>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</si>
  <si>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</si>
  <si>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</si>
  <si>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</si>
  <si>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</si>
  <si>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</si>
  <si>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</si>
  <si>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</si>
  <si>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</si>
  <si>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</si>
  <si>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</si>
  <si>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</si>
  <si>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</si>
  <si>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</si>
  <si>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</si>
  <si>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</si>
  <si>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</si>
  <si>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</si>
  <si>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</si>
  <si>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</si>
  <si>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</si>
  <si>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</si>
  <si>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</si>
  <si>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</si>
  <si>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</si>
  <si>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</si>
  <si>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</si>
  <si>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</si>
  <si>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</si>
  <si>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</si>
  <si>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</si>
  <si>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</si>
  <si>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</si>
  <si>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</si>
  <si>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</si>
  <si>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</si>
  <si>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</si>
  <si>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</si>
  <si>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</si>
  <si>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</si>
  <si>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</si>
  <si>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</si>
  <si>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</si>
  <si>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</si>
  <si>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</si>
  <si>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</si>
  <si>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</si>
  <si>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</si>
  <si>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</si>
  <si>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</si>
  <si>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</si>
  <si>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</si>
  <si>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</si>
  <si>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</si>
  <si>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</si>
  <si>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</si>
  <si>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</si>
  <si>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</si>
  <si>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</si>
  <si>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</si>
  <si>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</si>
  <si>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</si>
  <si>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</si>
  <si>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</si>
  <si>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</si>
  <si>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</si>
  <si>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</si>
  <si>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</si>
  <si>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</si>
  <si>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</si>
  <si>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</si>
  <si>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</si>
  <si>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</si>
  <si>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</si>
  <si>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</si>
  <si>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</si>
  <si>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</si>
  <si>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</si>
  <si>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</si>
  <si>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</si>
  <si>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</si>
  <si>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</si>
  <si>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</si>
  <si>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</si>
  <si>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</si>
  <si>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</si>
  <si>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</si>
  <si>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</si>
  <si>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</si>
  <si>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</si>
  <si>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</si>
  <si>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</si>
  <si>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</si>
  <si>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</si>
  <si>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</si>
  <si>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</si>
  <si>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</si>
  <si>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</si>
  <si>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</si>
  <si>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</si>
  <si>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</si>
  <si>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</si>
  <si>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</si>
  <si>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</si>
  <si>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</si>
  <si>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</si>
  <si>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</si>
  <si>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</si>
  <si>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</si>
  <si>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</si>
  <si>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</si>
  <si>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</si>
  <si>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</si>
  <si>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</si>
  <si>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</si>
  <si>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</si>
  <si>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</si>
  <si>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</si>
  <si>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</si>
  <si>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</si>
  <si>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</si>
  <si>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</si>
  <si>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</si>
  <si>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</si>
  <si>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</si>
  <si>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</si>
  <si>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</si>
  <si>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</si>
  <si>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</si>
  <si>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</si>
  <si>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</si>
  <si>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</si>
  <si>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</si>
  <si>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</si>
  <si>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</si>
  <si>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</si>
  <si>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</si>
  <si>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</si>
  <si>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</si>
  <si>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</si>
  <si>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</si>
  <si>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</si>
  <si>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</si>
  <si>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</si>
  <si>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</si>
  <si>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</si>
  <si>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</si>
  <si>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</si>
  <si>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</si>
  <si>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</si>
  <si>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</si>
  <si>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</si>
  <si>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</si>
  <si>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</si>
  <si>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</si>
  <si>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</si>
  <si>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</si>
  <si>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</si>
  <si>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</si>
  <si>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</si>
  <si>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</si>
  <si>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</si>
  <si>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</si>
  <si>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</si>
  <si>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</si>
  <si>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</si>
  <si>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</si>
  <si>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</si>
  <si>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</si>
  <si>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</si>
  <si>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</si>
  <si>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</si>
  <si>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</si>
  <si>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</si>
  <si>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</si>
  <si>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</si>
  <si>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</si>
  <si>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</si>
  <si>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</si>
  <si>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</si>
  <si>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</si>
  <si>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</si>
  <si>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</si>
  <si>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</si>
  <si>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</si>
  <si>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</si>
  <si>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</si>
  <si>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</si>
  <si>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</si>
  <si>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</si>
  <si>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</si>
  <si>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</si>
  <si>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</si>
  <si>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</si>
  <si>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</si>
  <si>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</si>
  <si>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</si>
  <si>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</si>
  <si>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</si>
  <si>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</si>
  <si>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</si>
  <si>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</si>
  <si>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</si>
  <si>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</si>
  <si>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</si>
  <si>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</si>
  <si>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</si>
  <si>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</si>
  <si>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</si>
  <si>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</si>
  <si>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</si>
  <si>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</si>
  <si>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</si>
  <si>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</si>
  <si>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</si>
  <si>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</si>
  <si>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</si>
  <si>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</si>
  <si>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</si>
  <si>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</si>
  <si>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</si>
  <si>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</si>
  <si>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</si>
  <si>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</si>
  <si>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</si>
  <si>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</si>
  <si>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</si>
  <si>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</si>
  <si>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</si>
  <si>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</si>
  <si>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</si>
  <si>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</si>
  <si>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</si>
  <si>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</si>
  <si>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</si>
  <si>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</si>
  <si>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</si>
  <si>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</si>
  <si>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</si>
  <si>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</si>
  <si>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</si>
  <si>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</si>
  <si>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</si>
  <si>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</si>
  <si>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</si>
  <si>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</si>
  <si>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</si>
  <si>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</si>
  <si>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</si>
  <si>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</si>
  <si>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</si>
  <si>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</si>
  <si>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</si>
  <si>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</si>
  <si>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</si>
  <si>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</si>
  <si>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</si>
  <si>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</si>
  <si>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</si>
  <si>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</si>
  <si>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</si>
  <si>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</si>
  <si>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</si>
  <si>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</si>
  <si>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</si>
  <si>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</si>
  <si>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</si>
  <si>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</si>
  <si>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</si>
  <si>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</si>
  <si>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</si>
  <si>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</si>
  <si>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</si>
  <si>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</si>
  <si>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</si>
  <si>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</si>
  <si>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</si>
  <si>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</si>
  <si>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</si>
  <si>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</si>
  <si>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</si>
  <si>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</si>
  <si>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</si>
  <si>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</si>
  <si>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</si>
  <si>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</si>
  <si>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</si>
  <si>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</si>
  <si>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</si>
  <si>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</si>
  <si>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</si>
  <si>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</si>
  <si>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</si>
  <si>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</si>
  <si>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</si>
  <si>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</si>
  <si>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</si>
  <si>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</si>
  <si>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</si>
  <si>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</si>
  <si>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</si>
  <si>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</si>
  <si>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</si>
  <si>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</si>
  <si>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</si>
  <si>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</si>
  <si>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</si>
  <si>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</si>
  <si>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</si>
  <si>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</si>
  <si>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</si>
  <si>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</si>
  <si>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</si>
  <si>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</si>
  <si>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</si>
  <si>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</si>
  <si>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</si>
  <si>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</si>
  <si>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</si>
  <si>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</si>
  <si>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</si>
  <si>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</si>
  <si>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</si>
  <si>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</si>
  <si>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</si>
  <si>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</si>
  <si>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</si>
  <si>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</si>
  <si>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</si>
  <si>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</si>
  <si>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</si>
  <si>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</si>
  <si>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</si>
  <si>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</si>
  <si>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</si>
  <si>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</si>
  <si>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</si>
  <si>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</si>
  <si>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</si>
  <si>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</si>
  <si>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</si>
  <si>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</si>
  <si>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</si>
  <si>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</si>
  <si>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</si>
  <si>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</si>
  <si>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</si>
  <si>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</si>
  <si>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</si>
  <si>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</si>
  <si>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</si>
  <si>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</si>
  <si>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</si>
  <si>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</si>
  <si>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</si>
  <si>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</si>
  <si>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</si>
  <si>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</si>
  <si>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</si>
  <si>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</si>
  <si>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</si>
  <si>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</si>
  <si>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</si>
  <si>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</si>
  <si>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</si>
  <si>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</si>
  <si>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</si>
  <si>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</si>
  <si>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</si>
  <si>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</si>
  <si>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</si>
  <si>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</si>
  <si>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</si>
  <si>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</si>
  <si>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</si>
  <si>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</si>
  <si>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</si>
  <si>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</si>
  <si>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</si>
  <si>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</si>
  <si>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</si>
  <si>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</si>
  <si>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</si>
  <si>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</si>
  <si>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</si>
  <si>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</si>
  <si>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</si>
  <si>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</si>
  <si>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</si>
  <si>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</si>
  <si>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</si>
  <si>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</si>
  <si>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</si>
  <si>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</si>
  <si>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</si>
  <si>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</si>
  <si>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</si>
  <si>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</si>
  <si>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</si>
  <si>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</si>
  <si>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</si>
  <si>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</si>
  <si>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</si>
  <si>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</si>
  <si>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</si>
  <si>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</si>
  <si>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</si>
  <si>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</si>
  <si>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</si>
  <si>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</si>
  <si>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</si>
  <si>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</si>
  <si>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</si>
  <si>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</si>
  <si>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</si>
  <si>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</si>
  <si>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</si>
  <si>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</si>
  <si>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</si>
  <si>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</si>
  <si>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</si>
  <si>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</si>
  <si>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</si>
  <si>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</si>
  <si>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</si>
  <si>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</si>
  <si>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</si>
  <si>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</si>
  <si>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</si>
  <si>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</si>
  <si>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</si>
  <si>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</si>
  <si>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</si>
  <si>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</si>
  <si>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</si>
  <si>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</si>
  <si>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</si>
  <si>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</si>
  <si>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</si>
  <si>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</si>
  <si>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</si>
  <si>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</si>
  <si>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</si>
  <si>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</si>
  <si>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</si>
  <si>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</si>
  <si>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</si>
  <si>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</si>
  <si>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</si>
  <si>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</si>
  <si>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</si>
  <si>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</si>
  <si>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</si>
  <si>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</si>
  <si>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</si>
  <si>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</si>
  <si>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</si>
  <si>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</si>
  <si>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</si>
  <si>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</si>
  <si>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</si>
  <si>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</si>
  <si>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</si>
  <si>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</si>
  <si>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</si>
  <si>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</si>
  <si>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</si>
  <si>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</si>
  <si>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</si>
  <si>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</si>
  <si>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</si>
  <si>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</si>
  <si>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</si>
  <si>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</si>
  <si>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</si>
  <si>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</si>
  <si>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</si>
  <si>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</si>
  <si>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</si>
  <si>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</si>
  <si>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</si>
  <si>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</si>
  <si>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</si>
  <si>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</si>
  <si>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</si>
  <si>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</si>
  <si>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</si>
  <si>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</si>
  <si>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</si>
  <si>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</si>
  <si>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</si>
  <si>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</si>
  <si>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</si>
  <si>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</si>
  <si>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</si>
  <si>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</si>
  <si>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</si>
  <si>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</si>
  <si>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</si>
  <si>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</si>
  <si>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</si>
  <si>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</si>
  <si>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</si>
  <si>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</si>
  <si>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</si>
  <si>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</si>
  <si>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</si>
  <si>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</si>
  <si>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</si>
  <si>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</si>
  <si>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</si>
  <si>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</si>
  <si>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</si>
  <si>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</si>
  <si>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</si>
  <si>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</si>
  <si>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</si>
  <si>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</si>
  <si>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</si>
  <si>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</si>
  <si>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</si>
  <si>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</si>
  <si>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</si>
  <si>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</si>
  <si>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</si>
  <si>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</si>
  <si>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</si>
  <si>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</si>
  <si>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</si>
  <si>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</si>
  <si>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</si>
  <si>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</si>
  <si>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</si>
  <si>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</si>
  <si>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</si>
  <si>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</si>
  <si>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</si>
  <si>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</si>
  <si>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</si>
  <si>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</si>
  <si>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</si>
  <si>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</si>
  <si>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</si>
  <si>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</si>
  <si>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</si>
  <si>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</si>
  <si>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</si>
  <si>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</si>
  <si>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</si>
  <si>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</si>
  <si>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</si>
  <si>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</si>
  <si>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</si>
  <si>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</si>
  <si>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</si>
  <si>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</si>
  <si>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</si>
  <si>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</si>
  <si>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</si>
  <si>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</si>
  <si>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</si>
  <si>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</si>
  <si>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</si>
  <si>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</si>
  <si>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</si>
  <si>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</si>
  <si>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</si>
  <si>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</si>
  <si>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</si>
  <si>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</si>
  <si>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</si>
  <si>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</si>
  <si>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</si>
  <si>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</si>
  <si>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</si>
  <si>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</si>
  <si>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</si>
  <si>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</si>
  <si>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</si>
  <si>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</si>
  <si>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</si>
  <si>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</si>
  <si>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</si>
  <si>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</si>
  <si>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</si>
  <si>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</si>
  <si>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</si>
  <si>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</si>
  <si>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</si>
  <si>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</si>
  <si>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</si>
  <si>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</si>
  <si>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</si>
  <si>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</si>
  <si>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</si>
  <si>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</si>
  <si>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</si>
  <si>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</si>
  <si>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</si>
  <si>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</si>
  <si>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</si>
  <si>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</si>
  <si>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</si>
  <si>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</si>
  <si>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</si>
  <si>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</si>
  <si>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</si>
  <si>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</si>
  <si>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</si>
  <si>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</si>
  <si>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</si>
  <si>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</si>
  <si>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</si>
  <si>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</si>
  <si>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</si>
  <si>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</si>
  <si>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</si>
  <si>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</si>
  <si>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</si>
  <si>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</si>
  <si>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</si>
  <si>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</si>
  <si>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</si>
  <si>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</si>
  <si>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</si>
  <si>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</si>
  <si>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</si>
  <si>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</si>
  <si>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</si>
  <si>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</si>
  <si>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</si>
  <si>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</si>
  <si>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</si>
  <si>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</si>
  <si>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</si>
  <si>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</si>
  <si>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</si>
  <si>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</si>
  <si>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</si>
  <si>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</si>
  <si>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</si>
  <si>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</si>
  <si>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</si>
  <si>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</si>
  <si>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</si>
  <si>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</si>
  <si>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</si>
  <si>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</si>
  <si>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</si>
  <si>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</si>
  <si>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</si>
  <si>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</si>
  <si>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</si>
  <si>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</si>
  <si>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</si>
  <si>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</si>
  <si>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</si>
  <si>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</si>
  <si>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</si>
  <si>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</si>
  <si>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</si>
  <si>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</si>
  <si>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</si>
  <si>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</si>
  <si>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</si>
  <si>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</si>
  <si>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</si>
  <si>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</si>
  <si>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</si>
  <si>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</si>
  <si>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</si>
  <si>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</si>
  <si>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</si>
  <si>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</si>
  <si>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</si>
  <si>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</si>
  <si>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</si>
  <si>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</si>
  <si>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</si>
  <si>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</si>
  <si>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</si>
  <si>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</si>
  <si>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</si>
  <si>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</si>
  <si>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</si>
  <si>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</si>
  <si>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</si>
  <si>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</si>
  <si>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</si>
  <si>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</si>
  <si>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</si>
  <si>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</si>
  <si>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</si>
  <si>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</si>
  <si>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</si>
  <si>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</si>
  <si>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</si>
  <si>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</si>
  <si>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</si>
  <si>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</si>
  <si>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</si>
  <si>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</si>
  <si>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</si>
  <si>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</si>
  <si>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</si>
  <si>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</si>
  <si>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</si>
  <si>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</si>
  <si>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</si>
  <si>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</si>
  <si>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</si>
  <si>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</si>
  <si>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</si>
  <si>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</si>
  <si>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</si>
  <si>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</si>
  <si>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</si>
  <si>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</si>
  <si>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</si>
  <si>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</si>
  <si>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</si>
  <si>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</si>
  <si>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</si>
  <si>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</si>
  <si>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</si>
  <si>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</si>
  <si>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</si>
  <si>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</si>
  <si>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</si>
  <si>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</si>
  <si>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</si>
  <si>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</si>
  <si>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</si>
  <si>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</si>
  <si>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</si>
  <si>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</si>
  <si>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</si>
  <si>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</si>
  <si>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</si>
  <si>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</si>
  <si>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</si>
  <si>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</si>
  <si>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</si>
  <si>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</si>
  <si>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</si>
  <si>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</si>
  <si>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</si>
  <si>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</si>
  <si>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</si>
  <si>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</si>
  <si>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</si>
  <si>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</si>
  <si>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</si>
  <si>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</si>
  <si>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</si>
  <si>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</si>
  <si>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</si>
  <si>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</si>
  <si>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</si>
  <si>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</si>
  <si>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</si>
  <si>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</si>
  <si>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</si>
  <si>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</si>
  <si>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</si>
  <si>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</si>
  <si>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</si>
  <si>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</si>
  <si>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</si>
  <si>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</si>
  <si>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</si>
  <si>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</si>
  <si>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</si>
  <si>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</si>
  <si>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</si>
  <si>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</si>
  <si>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</si>
  <si>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</si>
  <si>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</si>
  <si>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</si>
  <si>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</si>
  <si>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</si>
  <si>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</si>
  <si>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</si>
  <si>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</si>
  <si>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</si>
  <si>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</si>
  <si>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</si>
  <si>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</si>
  <si>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</si>
  <si>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</si>
  <si>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</si>
  <si>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</si>
  <si>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</si>
  <si>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</si>
  <si>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</si>
  <si>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</si>
  <si>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</si>
  <si>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</si>
  <si>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</si>
  <si>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</si>
  <si>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</si>
  <si>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</si>
  <si>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</si>
  <si>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</si>
  <si>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</si>
  <si>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</si>
  <si>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</si>
  <si>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</si>
  <si>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</si>
  <si>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</si>
  <si>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</si>
  <si>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</si>
  <si>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</si>
  <si>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</si>
  <si>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</si>
  <si>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</si>
  <si>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</si>
  <si>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</si>
  <si>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</si>
  <si>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</si>
  <si>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</si>
  <si>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</si>
  <si>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</si>
  <si>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</si>
  <si>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</si>
  <si>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</si>
  <si>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</si>
  <si>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</si>
  <si>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</si>
  <si>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</si>
  <si>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</si>
  <si>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</si>
  <si>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</si>
  <si>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</si>
  <si>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</si>
  <si>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</si>
  <si>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</si>
  <si>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</si>
  <si>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</si>
  <si>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</si>
  <si>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</si>
  <si>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</si>
  <si>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</si>
  <si>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</si>
  <si>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</si>
  <si>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</si>
  <si>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</si>
  <si>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</si>
  <si>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</si>
  <si>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</si>
  <si>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</si>
  <si>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</si>
  <si>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</si>
  <si>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</si>
  <si>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</si>
  <si>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</si>
  <si>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</si>
  <si>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</si>
  <si>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</si>
  <si>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</si>
  <si>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</si>
  <si>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</si>
  <si>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</si>
  <si>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</si>
  <si>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</si>
  <si>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</si>
  <si>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</si>
  <si>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</si>
  <si>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</si>
  <si>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</si>
  <si>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</si>
  <si>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</si>
  <si>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</si>
  <si>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</si>
  <si>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</si>
  <si>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</si>
  <si>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</si>
  <si>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</si>
  <si>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</si>
  <si>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</si>
  <si>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</si>
  <si>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</si>
  <si>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</si>
  <si>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</si>
  <si>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</si>
  <si>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</si>
  <si>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</si>
  <si>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</si>
  <si>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</si>
  <si>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</si>
  <si>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</si>
  <si>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</si>
  <si>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</si>
  <si>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</si>
  <si>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</si>
  <si>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</si>
  <si>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</si>
  <si>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</si>
  <si>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</si>
  <si>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</si>
  <si>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</si>
  <si>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</si>
  <si>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</si>
  <si>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</si>
  <si>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</si>
  <si>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</si>
  <si>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</si>
  <si>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</si>
  <si>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</si>
  <si>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</si>
  <si>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</si>
  <si>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</si>
  <si>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</si>
  <si>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</si>
  <si>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</si>
  <si>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</si>
  <si>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</si>
  <si>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</si>
  <si>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</si>
  <si>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</si>
  <si>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</si>
  <si>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</si>
  <si>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</si>
  <si>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</si>
  <si>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</si>
  <si>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</si>
  <si>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</si>
  <si>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</si>
  <si>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</si>
  <si>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</si>
  <si>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</si>
  <si>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</si>
  <si>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</si>
  <si>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</si>
  <si>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</si>
  <si>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</si>
  <si>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</si>
  <si>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</si>
  <si>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</si>
  <si>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</si>
  <si>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</si>
  <si>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</si>
  <si>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</si>
  <si>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</si>
  <si>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</si>
  <si>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</si>
  <si>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</si>
  <si>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</si>
  <si>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</si>
  <si>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</si>
  <si>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</si>
  <si>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</si>
  <si>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</si>
  <si>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</si>
  <si>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</si>
  <si>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</si>
  <si>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</si>
  <si>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</si>
  <si>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</si>
  <si>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</si>
  <si>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</si>
  <si>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</si>
  <si>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</si>
  <si>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</si>
  <si>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</si>
  <si>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</si>
  <si>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</si>
  <si>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</si>
  <si>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</si>
  <si>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</si>
  <si>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</si>
  <si>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</si>
  <si>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</si>
  <si>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</si>
  <si>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</si>
  <si>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</si>
  <si>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</si>
  <si>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</si>
  <si>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</si>
  <si>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</si>
  <si>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</si>
  <si>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</si>
  <si>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</si>
  <si>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</si>
  <si>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</si>
  <si>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</si>
  <si>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</si>
  <si>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</si>
  <si>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</si>
  <si>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</si>
  <si>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</si>
  <si>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</si>
  <si>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</si>
  <si>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</si>
  <si>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</si>
  <si>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</si>
  <si>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</si>
  <si>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</si>
  <si>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</si>
  <si>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</si>
  <si>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</si>
  <si>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</si>
  <si>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</si>
  <si>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</si>
  <si>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</si>
  <si>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</si>
  <si>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</si>
  <si>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</si>
  <si>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</si>
  <si>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</si>
  <si>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</si>
  <si>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</si>
  <si>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</si>
  <si>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</si>
  <si>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</si>
  <si>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</si>
  <si>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</si>
  <si>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</si>
  <si>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</si>
  <si>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</si>
  <si>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</si>
  <si>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</si>
  <si>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</si>
  <si>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</si>
  <si>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</si>
  <si>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</si>
  <si>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</si>
  <si>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</si>
  <si>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</si>
  <si>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</si>
  <si>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</si>
  <si>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</si>
  <si>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</si>
  <si>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</si>
  <si>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</si>
  <si>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</si>
  <si>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</si>
  <si>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</si>
  <si>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</si>
  <si>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</si>
  <si>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</si>
  <si>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</si>
  <si>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</si>
  <si>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</si>
  <si>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</si>
  <si>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</si>
  <si>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</si>
  <si>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</si>
  <si>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</si>
  <si>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</si>
  <si>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</si>
  <si>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</si>
  <si>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</si>
  <si>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</si>
  <si>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</si>
  <si>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</si>
  <si>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</si>
  <si>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</si>
  <si>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</si>
  <si>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</si>
  <si>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</si>
  <si>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</si>
  <si>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</si>
  <si>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</si>
  <si>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</si>
  <si>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</si>
  <si>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</si>
  <si>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</si>
  <si>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</si>
  <si>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</si>
  <si>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</si>
  <si>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</si>
  <si>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</si>
  <si>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</si>
  <si>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</si>
  <si>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</si>
  <si>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</si>
  <si>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</si>
  <si>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</si>
  <si>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</si>
  <si>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</si>
  <si>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</si>
  <si>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</si>
  <si>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</si>
  <si>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</si>
  <si>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</si>
  <si>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</si>
  <si>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</si>
  <si>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</si>
  <si>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</si>
  <si>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</si>
  <si>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</si>
  <si>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</si>
  <si>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</si>
  <si>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</si>
  <si>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</si>
  <si>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</si>
  <si>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</si>
  <si>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</si>
  <si>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</si>
  <si>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</si>
  <si>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</si>
  <si>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</si>
  <si>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</si>
  <si>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</si>
  <si>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</si>
  <si>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</si>
  <si>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</si>
  <si>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</si>
  <si>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</si>
  <si>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</si>
  <si>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</si>
  <si>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</si>
  <si>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</si>
  <si>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</si>
  <si>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</si>
  <si>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</si>
  <si>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</si>
  <si>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</si>
  <si>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</si>
  <si>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</si>
  <si>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</si>
  <si>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</si>
  <si>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</si>
  <si>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</si>
  <si>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</si>
  <si>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</si>
  <si>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</si>
  <si>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</si>
  <si>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</si>
  <si>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</si>
  <si>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</si>
  <si>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</si>
  <si>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</si>
  <si>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</si>
  <si>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</si>
  <si>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</si>
  <si>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</si>
  <si>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</si>
  <si>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</si>
  <si>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</si>
  <si>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</si>
  <si>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</si>
  <si>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</si>
  <si>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</si>
  <si>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</si>
  <si>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</si>
  <si>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</si>
  <si>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</si>
  <si>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</si>
  <si>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</si>
  <si>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</si>
  <si>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</si>
  <si>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</si>
  <si>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</si>
  <si>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</si>
  <si>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</si>
  <si>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</si>
  <si>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</si>
  <si>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</si>
  <si>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</si>
  <si>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</si>
  <si>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</si>
  <si>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</si>
  <si>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</si>
  <si>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</si>
  <si>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</si>
  <si>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</si>
  <si>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</si>
  <si>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</si>
  <si>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</si>
  <si>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</si>
  <si>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</si>
  <si>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</si>
  <si>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</si>
  <si>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</si>
  <si>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</si>
  <si>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</si>
  <si>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</si>
  <si>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</si>
  <si>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</si>
  <si>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</si>
  <si>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</si>
  <si>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</si>
  <si>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</si>
  <si>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</si>
  <si>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</si>
  <si>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</si>
  <si>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</si>
  <si>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</si>
  <si>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</si>
  <si>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</si>
  <si>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</si>
  <si>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</si>
  <si>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</si>
  <si>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</si>
  <si>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</si>
  <si>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</si>
  <si>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</si>
  <si>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</si>
  <si>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</si>
  <si>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</si>
  <si>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</si>
  <si>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</si>
  <si>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</si>
  <si>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</si>
  <si>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</si>
  <si>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</si>
  <si>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</si>
  <si>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</si>
  <si>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</si>
  <si>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</si>
  <si>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</si>
  <si>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</si>
  <si>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</si>
  <si>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</si>
  <si>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</si>
  <si>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</si>
  <si>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</si>
  <si>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</si>
  <si>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</si>
  <si>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</si>
  <si>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</si>
  <si>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</si>
  <si>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</si>
  <si>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</si>
  <si>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</si>
  <si>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</si>
  <si>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</si>
  <si>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</si>
  <si>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</si>
  <si>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</si>
  <si>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</si>
  <si>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</si>
  <si>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</si>
  <si>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</si>
  <si>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</si>
  <si>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</si>
  <si>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</si>
  <si>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</si>
  <si>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</si>
  <si>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</si>
  <si>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</si>
  <si>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</si>
  <si>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</si>
  <si>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</si>
  <si>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</si>
  <si>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</si>
  <si>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</si>
  <si>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</si>
  <si>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</si>
  <si>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</si>
  <si>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</si>
  <si>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</si>
  <si>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</si>
  <si>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</si>
  <si>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</si>
  <si>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</si>
  <si>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</si>
  <si>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</si>
  <si>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</si>
  <si>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</si>
  <si>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</si>
  <si>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</si>
  <si>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</si>
  <si>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</si>
  <si>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</si>
  <si>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</si>
  <si>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</si>
  <si>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</si>
  <si>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</si>
  <si>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</si>
  <si>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</si>
  <si>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</si>
  <si>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</si>
  <si>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</si>
  <si>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</si>
  <si>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</si>
  <si>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</si>
  <si>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</si>
  <si>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</si>
  <si>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</si>
  <si>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</si>
  <si>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</si>
  <si>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</si>
  <si>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</si>
  <si>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</si>
  <si>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</si>
  <si>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</si>
  <si>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</si>
  <si>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</si>
  <si>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</si>
  <si>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</si>
  <si>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</si>
  <si>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</si>
  <si>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</si>
  <si>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</si>
  <si>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</si>
  <si>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</si>
  <si>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</si>
  <si>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</si>
  <si>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</si>
  <si>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</si>
  <si>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</si>
  <si>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</si>
  <si>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</si>
  <si>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</si>
  <si>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</si>
  <si>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</si>
  <si>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</si>
  <si>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</si>
  <si>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</si>
  <si>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</si>
  <si>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</si>
  <si>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</si>
  <si>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</si>
  <si>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</si>
  <si>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</si>
  <si>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</si>
  <si>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</si>
  <si>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</si>
  <si>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</si>
  <si>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</si>
  <si>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</si>
  <si>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</si>
  <si>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</si>
  <si>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</si>
  <si>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</si>
  <si>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</si>
  <si>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</si>
  <si>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</si>
  <si>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</si>
  <si>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</si>
  <si>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</si>
  <si>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</si>
  <si>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</si>
  <si>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</si>
  <si>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</si>
  <si>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</si>
  <si>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</si>
  <si>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</si>
  <si>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</si>
  <si>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</si>
  <si>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</si>
  <si>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</si>
  <si>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</si>
  <si>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</si>
  <si>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</si>
  <si>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</si>
  <si>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</si>
  <si>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</si>
  <si>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</si>
  <si>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</si>
  <si>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</si>
  <si>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</si>
  <si>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</si>
  <si>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</si>
  <si>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</si>
  <si>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</si>
  <si>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</si>
  <si>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</si>
  <si>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</si>
  <si>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</si>
  <si>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</si>
  <si>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</si>
  <si>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</si>
  <si>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</si>
  <si>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</si>
  <si>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</si>
  <si>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</si>
  <si>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</si>
  <si>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</si>
  <si>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</si>
  <si>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</si>
  <si>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</si>
  <si>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</si>
  <si>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</si>
  <si>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</si>
  <si>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</si>
  <si>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</si>
  <si>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</si>
  <si>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</si>
  <si>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</si>
  <si>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</si>
  <si>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</si>
  <si>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</si>
  <si>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</si>
  <si>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</si>
  <si>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</si>
  <si>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</si>
  <si>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</si>
  <si>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</si>
  <si>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</si>
  <si>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</si>
  <si>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</si>
  <si>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</si>
  <si>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</si>
  <si>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</si>
  <si>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</si>
  <si>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</si>
  <si>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</si>
  <si>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</si>
  <si>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</si>
  <si>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</si>
  <si>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</si>
  <si>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</si>
  <si>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</si>
  <si>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</si>
  <si>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</si>
  <si>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</si>
  <si>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</si>
  <si>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</si>
  <si>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</si>
  <si>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</si>
  <si>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</si>
  <si>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</si>
  <si>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</si>
  <si>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</si>
  <si>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</si>
  <si>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</si>
  <si>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</si>
  <si>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</si>
  <si>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</si>
  <si>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</si>
  <si>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</si>
  <si>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</si>
  <si>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</si>
  <si>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</si>
  <si>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</si>
  <si>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</si>
  <si>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</si>
  <si>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</si>
  <si>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</si>
  <si>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</si>
  <si>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</si>
  <si>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</si>
  <si>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</si>
  <si>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</si>
  <si>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</si>
  <si>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</si>
  <si>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</si>
  <si>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</si>
  <si>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</si>
  <si>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</si>
  <si>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</si>
  <si>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</si>
  <si>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</si>
  <si>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</si>
  <si>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</si>
  <si>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</si>
  <si>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</si>
  <si>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</si>
  <si>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</si>
  <si>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</si>
  <si>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</si>
  <si>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</si>
  <si>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</si>
  <si>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</si>
  <si>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</si>
  <si>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</si>
  <si>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</si>
  <si>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</si>
  <si>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</si>
  <si>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</si>
  <si>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</si>
  <si>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</si>
  <si>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</si>
  <si>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</si>
  <si>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</si>
  <si>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</si>
  <si>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</si>
  <si>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</si>
  <si>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</si>
  <si>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</si>
  <si>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</si>
  <si>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</si>
  <si>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</si>
  <si>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</si>
  <si>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</si>
  <si>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</si>
  <si>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</si>
  <si>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</si>
  <si>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</si>
  <si>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</si>
  <si>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</si>
  <si>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</si>
  <si>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</si>
  <si>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</si>
  <si>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</si>
  <si>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</si>
  <si>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</si>
  <si>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</si>
  <si>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</si>
  <si>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</si>
  <si>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</si>
  <si>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</si>
  <si>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</si>
  <si>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</si>
  <si>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</si>
  <si>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</si>
  <si>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</si>
  <si>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</si>
  <si>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</si>
  <si>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</si>
  <si>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</si>
  <si>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</si>
  <si>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</si>
  <si>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</si>
  <si>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</si>
  <si>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</si>
  <si>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</si>
  <si>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</si>
  <si>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</si>
  <si>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</si>
  <si>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</si>
  <si>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</si>
  <si>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</si>
  <si>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</si>
  <si>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</si>
  <si>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</si>
  <si>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</si>
  <si>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</si>
  <si>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</si>
  <si>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</si>
  <si>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</si>
  <si>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</si>
  <si>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</si>
  <si>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</si>
  <si>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</si>
  <si>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</si>
  <si>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</si>
  <si>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</si>
  <si>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</si>
  <si>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</si>
  <si>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</si>
  <si>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</si>
  <si>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</si>
  <si>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</si>
  <si>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</si>
  <si>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</si>
  <si>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</si>
  <si>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</si>
  <si>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</si>
  <si>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</si>
  <si>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</si>
  <si>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</si>
  <si>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</si>
  <si>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</si>
  <si>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</si>
  <si>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</si>
  <si>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</si>
  <si>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</si>
  <si>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</si>
  <si>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</si>
  <si>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</si>
  <si>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</si>
  <si>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</si>
  <si>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</si>
  <si>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</si>
  <si>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</si>
  <si>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</si>
  <si>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</si>
  <si>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</si>
  <si>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</si>
  <si>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</si>
  <si>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</si>
  <si>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</si>
  <si>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</si>
  <si>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</si>
  <si>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</si>
  <si>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</si>
  <si>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</si>
  <si>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</si>
  <si>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</si>
  <si>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</si>
  <si>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</si>
  <si>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</si>
  <si>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</si>
  <si>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</si>
  <si>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</si>
  <si>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</si>
  <si>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</si>
  <si>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</si>
  <si>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</si>
  <si>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</si>
  <si>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</si>
  <si>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</si>
  <si>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</si>
  <si>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</si>
  <si>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</si>
  <si>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</si>
  <si>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</si>
  <si>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</si>
  <si>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</si>
  <si>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</si>
  <si>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</si>
  <si>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</si>
  <si>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</si>
  <si>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</si>
  <si>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</si>
  <si>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</si>
  <si>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</si>
  <si>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</si>
  <si>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</si>
  <si>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</si>
  <si>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</si>
  <si>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</si>
  <si>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</si>
  <si>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</si>
  <si>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</si>
  <si>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</si>
  <si>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</si>
  <si>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</si>
  <si>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</si>
  <si>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</si>
  <si>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</si>
  <si>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</si>
  <si>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</si>
  <si>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</si>
  <si>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</si>
  <si>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</si>
  <si>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</si>
  <si>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</si>
  <si>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</si>
  <si>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</si>
  <si>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</si>
  <si>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</si>
  <si>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</si>
  <si>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</si>
  <si>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</si>
  <si>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</si>
  <si>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</si>
  <si>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</si>
  <si>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</si>
  <si>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</si>
  <si>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</si>
  <si>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</si>
  <si>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</si>
  <si>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</si>
  <si>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</si>
  <si>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</si>
  <si>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</si>
  <si>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</si>
  <si>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</si>
  <si>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</si>
  <si>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</si>
  <si>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</si>
  <si>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</si>
  <si>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</si>
  <si>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</si>
  <si>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</si>
  <si>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</si>
  <si>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</si>
  <si>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</si>
  <si>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</si>
  <si>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</si>
  <si>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</si>
  <si>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</si>
  <si>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</si>
  <si>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</si>
  <si>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</si>
  <si>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</si>
  <si>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</si>
  <si>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</si>
  <si>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</si>
  <si>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</si>
  <si>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</si>
  <si>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</si>
  <si>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</si>
  <si>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</si>
  <si>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</si>
  <si>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</si>
  <si>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</si>
  <si>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</si>
  <si>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</si>
  <si>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</si>
  <si>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</si>
  <si>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</si>
  <si>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</si>
  <si>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</si>
  <si>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</si>
  <si>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</si>
  <si>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</si>
  <si>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</si>
  <si>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</si>
  <si>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</si>
  <si>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</si>
  <si>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</si>
  <si>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</si>
  <si>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</si>
  <si>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</si>
  <si>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</si>
  <si>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</si>
  <si>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</si>
  <si>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</si>
  <si>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</si>
  <si>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</si>
  <si>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</si>
  <si>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</si>
  <si>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</si>
  <si>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</si>
  <si>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</si>
  <si>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</si>
  <si>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</si>
  <si>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</si>
  <si>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</si>
  <si>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</si>
  <si>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</si>
  <si>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</si>
  <si>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</si>
  <si>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</si>
  <si>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</si>
  <si>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</si>
  <si>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</si>
  <si>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</si>
  <si>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</si>
  <si>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</si>
  <si>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</si>
  <si>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</si>
  <si>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</si>
  <si>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</si>
  <si>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</si>
  <si>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</si>
  <si>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</si>
  <si>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</si>
  <si>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</si>
  <si>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</si>
  <si>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</si>
  <si>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</si>
  <si>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</si>
  <si>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</si>
  <si>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</si>
  <si>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</si>
  <si>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</si>
  <si>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</si>
  <si>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</si>
  <si>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</si>
  <si>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</si>
  <si>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</si>
  <si>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</si>
  <si>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</si>
  <si>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</si>
  <si>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</si>
  <si>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</si>
  <si>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</si>
  <si>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</si>
  <si>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</si>
  <si>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</si>
  <si>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</si>
  <si>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</si>
  <si>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</si>
  <si>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</si>
  <si>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</si>
  <si>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</si>
  <si>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</si>
  <si>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</si>
  <si>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</si>
  <si>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</si>
  <si>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</si>
  <si>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</si>
  <si>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</si>
  <si>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</si>
  <si>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</si>
  <si>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</si>
  <si>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</si>
  <si>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</si>
  <si>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</si>
  <si>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</si>
  <si>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</si>
  <si>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</si>
  <si>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</si>
  <si>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</si>
  <si>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</si>
  <si>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</si>
  <si>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</si>
  <si>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</si>
  <si>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</si>
  <si>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</si>
  <si>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</si>
  <si>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</si>
  <si>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</si>
  <si>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</si>
  <si>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</si>
  <si>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</si>
  <si>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</si>
  <si>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</si>
  <si>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</si>
  <si>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</si>
  <si>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</si>
  <si>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</si>
  <si>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</si>
  <si>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</si>
  <si>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</si>
  <si>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</si>
  <si>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</si>
  <si>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</si>
  <si>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</si>
  <si>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</si>
  <si>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</si>
  <si>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</si>
  <si>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</si>
  <si>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</si>
  <si>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</si>
  <si>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</si>
  <si>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</si>
  <si>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</si>
  <si>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</si>
  <si>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</si>
  <si>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</si>
  <si>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</si>
  <si>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</si>
  <si>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</si>
  <si>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</si>
  <si>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</si>
  <si>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</si>
  <si>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</si>
  <si>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</si>
  <si>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</si>
  <si>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</si>
  <si>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</si>
  <si>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</si>
  <si>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</si>
  <si>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</si>
  <si>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</si>
  <si>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</si>
  <si>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</si>
  <si>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</si>
  <si>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</si>
  <si>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</si>
  <si>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</si>
  <si>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</si>
  <si>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</si>
  <si>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</si>
  <si>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</si>
  <si>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</si>
  <si>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</si>
  <si>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</si>
  <si>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</si>
  <si>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</si>
  <si>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</si>
  <si>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</si>
  <si>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</si>
  <si>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</si>
  <si>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</si>
  <si>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</si>
  <si>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</si>
  <si>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</si>
  <si>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</si>
  <si>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</si>
  <si>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</si>
  <si>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</si>
  <si>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</si>
  <si>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</si>
  <si>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</si>
  <si>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</si>
  <si>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</si>
  <si>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</si>
  <si>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</si>
  <si>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</si>
  <si>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</si>
  <si>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</si>
  <si>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</si>
  <si>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</si>
  <si>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</si>
  <si>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</si>
  <si>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</si>
  <si>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</si>
  <si>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</si>
  <si>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</si>
  <si>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</si>
  <si>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</si>
  <si>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</si>
  <si>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</si>
  <si>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</si>
  <si>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</si>
  <si>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</si>
  <si>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</si>
  <si>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</si>
  <si>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</si>
  <si>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</si>
  <si>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</si>
  <si>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</si>
  <si>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</si>
  <si>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</si>
  <si>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</si>
  <si>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</si>
  <si>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</si>
  <si>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</si>
  <si>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</si>
  <si>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</si>
  <si>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</si>
  <si>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</si>
  <si>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</si>
  <si>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</si>
  <si>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</si>
  <si>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</si>
  <si>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</si>
  <si>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</si>
  <si>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</si>
  <si>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</si>
  <si>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</si>
  <si>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</si>
  <si>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</si>
  <si>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</si>
  <si>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</si>
  <si>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</si>
  <si>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</si>
  <si>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</si>
  <si>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</si>
  <si>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</si>
  <si>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</si>
  <si>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</si>
  <si>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</si>
  <si>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</si>
  <si>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</si>
  <si>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</si>
  <si>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</si>
  <si>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</si>
  <si>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</si>
  <si>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</si>
  <si>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</si>
  <si>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</si>
  <si>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</si>
  <si>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</si>
  <si>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</si>
  <si>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</si>
  <si>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</si>
  <si>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</si>
  <si>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</si>
  <si>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</si>
  <si>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</si>
  <si>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</si>
  <si>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</si>
  <si>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</si>
  <si>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</si>
  <si>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</si>
  <si>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</si>
  <si>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</si>
  <si>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</si>
  <si>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</si>
  <si>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</si>
  <si>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</si>
  <si>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</si>
  <si>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</si>
  <si>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</si>
  <si>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</si>
  <si>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</si>
  <si>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</si>
  <si>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</si>
  <si>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</si>
  <si>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</si>
  <si>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</si>
  <si>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</si>
  <si>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</si>
  <si>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</si>
  <si>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</si>
  <si>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</si>
  <si>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</si>
  <si>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</si>
  <si>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</si>
  <si>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</si>
  <si>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</si>
  <si>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</si>
  <si>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</si>
  <si>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</si>
  <si>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</si>
  <si>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</si>
  <si>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</si>
  <si>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</si>
  <si>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</si>
  <si>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</si>
  <si>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</si>
  <si>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</si>
  <si>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</si>
  <si>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</si>
  <si>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</si>
  <si>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</si>
  <si>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</si>
  <si>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</si>
  <si>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</si>
  <si>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</si>
  <si>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</si>
  <si>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</si>
  <si>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</si>
  <si>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</si>
  <si>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</si>
  <si>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</si>
  <si>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</si>
  <si>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</si>
  <si>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</si>
  <si>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</si>
  <si>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</si>
  <si>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</si>
  <si>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</si>
  <si>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</si>
  <si>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</si>
  <si>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</si>
  <si>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</si>
  <si>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</si>
  <si>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</si>
  <si>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</si>
  <si>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</si>
  <si>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</si>
  <si>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</si>
  <si>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</si>
  <si>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</si>
  <si>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</si>
  <si>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</si>
  <si>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</si>
  <si>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</si>
  <si>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</si>
  <si>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</si>
  <si>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</si>
  <si>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</si>
  <si>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</si>
  <si>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</si>
  <si>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</si>
  <si>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</si>
  <si>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</si>
  <si>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</si>
  <si>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</si>
  <si>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</si>
  <si>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</si>
  <si>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</si>
  <si>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</si>
  <si>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</si>
  <si>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</si>
  <si>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</si>
  <si>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</si>
  <si>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</si>
  <si>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</si>
  <si>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</si>
  <si>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</si>
  <si>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</si>
  <si>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</si>
  <si>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</si>
  <si>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</si>
  <si>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</si>
  <si>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</si>
  <si>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</si>
  <si>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</si>
  <si>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</si>
  <si>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</si>
  <si>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</si>
  <si>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</si>
  <si>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</si>
  <si>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</si>
  <si>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</si>
  <si>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</si>
  <si>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</si>
  <si>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</si>
  <si>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</si>
  <si>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</si>
  <si>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</si>
  <si>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</si>
  <si>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</si>
  <si>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</si>
  <si>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</si>
  <si>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</si>
  <si>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</si>
  <si>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</si>
  <si>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</si>
  <si>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</si>
  <si>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</si>
  <si>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</si>
  <si>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</si>
  <si>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</si>
  <si>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</si>
  <si>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</si>
  <si>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</si>
  <si>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</si>
  <si>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</si>
  <si>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</si>
  <si>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</si>
  <si>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</si>
  <si>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</si>
  <si>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</si>
  <si>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</si>
  <si>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</si>
  <si>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</si>
  <si>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</si>
  <si>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</si>
  <si>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</si>
  <si>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</si>
  <si>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</si>
  <si>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</si>
  <si>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</si>
  <si>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</si>
  <si>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</si>
  <si>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</si>
  <si>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</si>
  <si>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</si>
  <si>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</si>
  <si>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</si>
  <si>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</si>
  <si>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</si>
  <si>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</si>
  <si>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</si>
  <si>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</si>
  <si>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</si>
  <si>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</si>
  <si>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</si>
  <si>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</si>
  <si>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</si>
  <si>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</si>
  <si>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</si>
  <si>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</si>
  <si>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</si>
  <si>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</si>
  <si>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</si>
  <si>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</si>
  <si>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</si>
  <si>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</si>
  <si>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</si>
  <si>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</si>
  <si>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</si>
  <si>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</si>
  <si>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</si>
  <si>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</si>
  <si>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</si>
  <si>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</si>
  <si>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</si>
  <si>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</si>
  <si>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</si>
  <si>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</si>
  <si>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</si>
  <si>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</si>
  <si>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</si>
  <si>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</si>
  <si>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</si>
  <si>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</si>
  <si>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</si>
  <si>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</si>
  <si>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</si>
  <si>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</si>
  <si>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</si>
  <si>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</si>
  <si>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</si>
  <si>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</si>
  <si>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</si>
  <si>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</si>
  <si>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</si>
  <si>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</si>
  <si>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</si>
  <si>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</si>
  <si>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</si>
  <si>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</si>
  <si>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</si>
  <si>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</si>
  <si>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</si>
  <si>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</si>
  <si>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</si>
  <si>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</si>
  <si>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</si>
  <si>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</si>
  <si>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</si>
  <si>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</si>
  <si>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</si>
  <si>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</si>
  <si>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</si>
  <si>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</si>
  <si>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</si>
  <si>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</si>
  <si>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</si>
  <si>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</si>
  <si>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</si>
  <si>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</si>
  <si>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</si>
  <si>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</si>
  <si>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</si>
  <si>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</si>
  <si>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</si>
  <si>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</si>
  <si>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</si>
  <si>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</si>
  <si>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</si>
  <si>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</si>
  <si>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</si>
  <si>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</si>
  <si>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</si>
  <si>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</si>
  <si>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</si>
  <si>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</si>
  <si>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</si>
  <si>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</si>
  <si>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</si>
  <si>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</si>
  <si>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</si>
  <si>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</si>
  <si>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</si>
  <si>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</si>
  <si>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</si>
  <si>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</si>
  <si>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</si>
  <si>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</si>
  <si>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</si>
  <si>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</si>
  <si>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</si>
  <si>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</si>
  <si>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</si>
  <si>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</si>
  <si>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</si>
  <si>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</si>
  <si>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</si>
  <si>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</si>
  <si>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</si>
  <si>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</si>
  <si>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</si>
  <si>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</si>
  <si>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</si>
  <si>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</si>
  <si>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</si>
  <si>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</si>
  <si>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</si>
  <si>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</si>
  <si>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</si>
  <si>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</si>
  <si>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</si>
  <si>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</si>
  <si>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</si>
  <si>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</si>
  <si>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</si>
  <si>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</si>
  <si>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</si>
  <si>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</si>
  <si>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</si>
  <si>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</si>
  <si>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</si>
  <si>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</si>
  <si>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</si>
  <si>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</si>
  <si>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</si>
  <si>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</si>
  <si>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</si>
  <si>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</si>
  <si>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</si>
  <si>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</si>
  <si>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</si>
  <si>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</si>
  <si>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</si>
  <si>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</si>
  <si>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</si>
  <si>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</si>
  <si>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</si>
  <si>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</si>
  <si>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</si>
  <si>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</si>
  <si>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</si>
  <si>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</si>
  <si>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</si>
  <si>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</si>
  <si>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</si>
  <si>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</si>
  <si>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</si>
  <si>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</si>
  <si>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</si>
  <si>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</si>
  <si>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</si>
  <si>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</si>
  <si>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</si>
  <si>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</si>
  <si>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</si>
  <si>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</si>
  <si>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</si>
  <si>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</si>
  <si>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</si>
  <si>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</si>
  <si>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</si>
  <si>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</si>
  <si>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</si>
  <si>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</si>
  <si>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</si>
  <si>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</si>
  <si>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</si>
  <si>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</si>
  <si>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</si>
  <si>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</si>
  <si>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</si>
  <si>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</si>
  <si>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</si>
  <si>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</si>
  <si>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</si>
  <si>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</si>
  <si>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</si>
  <si>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</si>
  <si>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</si>
  <si>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</si>
  <si>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</si>
  <si>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</si>
  <si>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</si>
  <si>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</si>
  <si>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</si>
  <si>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</si>
  <si>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</si>
  <si>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</si>
  <si>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</si>
  <si>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</si>
  <si>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</si>
  <si>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</si>
  <si>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</si>
  <si>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</si>
  <si>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</si>
  <si>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</si>
  <si>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</si>
  <si>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</si>
  <si>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</si>
  <si>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</si>
  <si>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</si>
  <si>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</si>
  <si>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</si>
  <si>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</si>
  <si>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</si>
  <si>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</si>
  <si>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</si>
  <si>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</si>
  <si>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</si>
  <si>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</si>
  <si>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</si>
  <si>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</si>
  <si>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</si>
  <si>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</si>
  <si>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</si>
  <si>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</si>
  <si>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</si>
  <si>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</si>
  <si>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</si>
  <si>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</si>
  <si>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</si>
  <si>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</si>
  <si>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</si>
  <si>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</si>
  <si>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</si>
  <si>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</si>
  <si>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</si>
  <si>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</si>
  <si>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</si>
  <si>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</si>
  <si>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</si>
  <si>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</si>
  <si>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</si>
  <si>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</si>
  <si>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</si>
  <si>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</si>
  <si>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</si>
  <si>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</si>
  <si>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</si>
  <si>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</si>
  <si>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</si>
  <si>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</si>
  <si>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</si>
  <si>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</si>
  <si>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</si>
  <si>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</si>
  <si>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</si>
  <si>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</si>
  <si>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</si>
  <si>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</si>
  <si>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</si>
  <si>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</si>
  <si>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</si>
  <si>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</si>
  <si>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</si>
  <si>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</si>
  <si>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</si>
  <si>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</si>
  <si>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</si>
  <si>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</si>
  <si>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</si>
  <si>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</si>
  <si>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</si>
  <si>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</si>
  <si>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</si>
  <si>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</si>
  <si>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</si>
  <si>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</si>
  <si>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</si>
  <si>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</si>
  <si>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</si>
  <si>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</si>
  <si>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</si>
  <si>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</si>
  <si>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</si>
  <si>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</si>
  <si>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</si>
  <si>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</si>
  <si>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</si>
  <si>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</si>
  <si>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</si>
  <si>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</si>
  <si>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</si>
  <si>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</si>
  <si>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</si>
  <si>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</si>
  <si>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</si>
  <si>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</si>
  <si>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</si>
  <si>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</si>
  <si>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</si>
  <si>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</si>
  <si>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</si>
  <si>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</si>
  <si>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</si>
  <si>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</si>
  <si>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</si>
  <si>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</si>
  <si>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</si>
  <si>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</si>
  <si>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</si>
  <si>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</si>
  <si>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</si>
  <si>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</si>
  <si>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</si>
  <si>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</si>
  <si>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</si>
  <si>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</si>
  <si>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</si>
  <si>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</si>
  <si>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</si>
  <si>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</si>
  <si>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</si>
  <si>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</si>
  <si>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</si>
  <si>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</si>
  <si>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</si>
  <si>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</si>
  <si>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</si>
  <si>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</si>
  <si>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</si>
  <si>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</si>
  <si>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</si>
  <si>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</si>
  <si>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</si>
  <si>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</si>
  <si>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</si>
  <si>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</si>
  <si>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</si>
  <si>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</si>
  <si>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</si>
  <si>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</si>
  <si>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</si>
  <si>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</si>
  <si>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</si>
  <si>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</si>
  <si>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</si>
  <si>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</si>
  <si>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</si>
  <si>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</si>
  <si>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</si>
  <si>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</si>
  <si>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</si>
  <si>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</si>
  <si>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</si>
  <si>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</si>
  <si>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</si>
  <si>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</si>
  <si>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</si>
  <si>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</si>
  <si>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</si>
  <si>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</si>
  <si>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</si>
  <si>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</si>
  <si>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</si>
  <si>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</si>
  <si>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</si>
  <si>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</si>
  <si>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</si>
  <si>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</si>
  <si>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</si>
  <si>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</si>
  <si>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</si>
  <si>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</si>
  <si>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</si>
  <si>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</si>
  <si>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</si>
  <si>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</si>
  <si>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</si>
  <si>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</si>
  <si>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</si>
  <si>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</si>
  <si>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</si>
  <si>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</si>
  <si>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</si>
  <si>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</si>
  <si>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</si>
  <si>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</si>
  <si>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</si>
  <si>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</si>
  <si>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</si>
  <si>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</si>
  <si>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</si>
  <si>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</si>
  <si>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</si>
  <si>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</si>
  <si>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</si>
  <si>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</si>
  <si>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</si>
  <si>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</si>
  <si>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</si>
  <si>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</si>
  <si>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</si>
  <si>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</si>
  <si>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</si>
  <si>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</si>
  <si>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</si>
  <si>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</si>
  <si>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</si>
  <si>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</si>
  <si>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</si>
  <si>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</si>
  <si>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</si>
  <si>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</si>
  <si>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</si>
  <si>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</si>
  <si>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</si>
  <si>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</si>
  <si>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</si>
  <si>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</si>
  <si>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</si>
  <si>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</si>
  <si>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</si>
  <si>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</si>
  <si>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</si>
  <si>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</si>
  <si>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</si>
  <si>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</si>
  <si>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</si>
  <si>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</si>
  <si>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</si>
  <si>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</si>
  <si>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</si>
  <si>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</si>
  <si>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</si>
  <si>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</si>
  <si>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</si>
  <si>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</si>
  <si>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</si>
  <si>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</si>
  <si>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</si>
  <si>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</si>
  <si>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</si>
  <si>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</si>
  <si>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</si>
  <si>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</si>
  <si>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</si>
  <si>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</si>
  <si>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</si>
  <si>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</si>
  <si>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</si>
  <si>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</si>
  <si>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</si>
  <si>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</si>
  <si>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</si>
  <si>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</si>
  <si>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</si>
  <si>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</si>
  <si>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</si>
  <si>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</si>
  <si>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</si>
  <si>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</si>
  <si>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</si>
  <si>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</si>
  <si>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</si>
  <si>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</si>
  <si>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</si>
  <si>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</si>
  <si>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</si>
  <si>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</si>
  <si>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</si>
  <si>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</si>
  <si>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</si>
  <si>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</si>
  <si>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</si>
  <si>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</si>
  <si>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</si>
  <si>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</si>
  <si>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</si>
  <si>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</si>
  <si>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</si>
  <si>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</si>
  <si>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</si>
  <si>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</si>
  <si>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</si>
  <si>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</si>
  <si>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</si>
  <si>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</si>
  <si>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</si>
  <si>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</si>
  <si>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</si>
  <si>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</si>
  <si>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</si>
  <si>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</si>
  <si>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</si>
  <si>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</si>
  <si>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</si>
  <si>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</si>
  <si>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</si>
  <si>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</si>
  <si>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</si>
  <si>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</si>
  <si>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</si>
  <si>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</si>
  <si>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</si>
  <si>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</si>
  <si>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</si>
  <si>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</si>
  <si>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</si>
  <si>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</si>
  <si>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</si>
  <si>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</si>
  <si>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</si>
  <si>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</si>
  <si>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</si>
  <si>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</si>
  <si>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</si>
  <si>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</si>
  <si>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</si>
  <si>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</si>
  <si>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</si>
  <si>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</si>
  <si>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</si>
  <si>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</si>
  <si>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</si>
  <si>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</si>
  <si>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</si>
  <si>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</si>
  <si>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</si>
  <si>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</si>
  <si>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</si>
  <si>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</si>
  <si>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</si>
  <si>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</si>
  <si>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</si>
  <si>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</si>
  <si>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</si>
  <si>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</si>
  <si>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</si>
  <si>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</si>
  <si>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</si>
  <si>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</si>
  <si>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</si>
  <si>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</si>
  <si>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</si>
  <si>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</si>
  <si>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</si>
  <si>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</si>
  <si>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</si>
  <si>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</si>
  <si>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</si>
  <si>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</si>
  <si>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</si>
  <si>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</si>
  <si>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</si>
  <si>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</si>
  <si>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</si>
  <si>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</si>
  <si>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</si>
  <si>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</si>
  <si>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</si>
  <si>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</si>
  <si>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</si>
  <si>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</si>
  <si>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</si>
  <si>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</si>
  <si>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</si>
  <si>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</si>
  <si>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</si>
  <si>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</si>
  <si>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</si>
  <si>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</si>
  <si>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</si>
  <si>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</si>
  <si>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</si>
  <si>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</si>
  <si>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</si>
  <si>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</si>
  <si>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</si>
  <si>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</si>
  <si>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</si>
  <si>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</si>
  <si>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</si>
  <si>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</si>
  <si>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</si>
  <si>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</si>
  <si>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</si>
  <si>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</si>
  <si>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</si>
  <si>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</si>
  <si>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</si>
  <si>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</si>
  <si>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</si>
  <si>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</si>
  <si>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</si>
  <si>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</si>
  <si>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</si>
  <si>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</si>
  <si>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</si>
  <si>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</si>
  <si>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</si>
  <si>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</si>
  <si>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</si>
  <si>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</si>
  <si>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</si>
  <si>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</si>
  <si>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</si>
  <si>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</si>
  <si>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</si>
  <si>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</si>
  <si>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</si>
  <si>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</si>
  <si>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</si>
  <si>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</si>
  <si>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</si>
  <si>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</si>
  <si>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</si>
  <si>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</si>
  <si>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</si>
  <si>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</si>
  <si>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</si>
  <si>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</si>
  <si>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</si>
  <si>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</si>
  <si>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</si>
  <si>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</si>
  <si>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</si>
  <si>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</si>
  <si>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</si>
  <si>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</si>
  <si>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</si>
  <si>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</si>
  <si>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</si>
  <si>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</si>
  <si>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</si>
  <si>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</si>
  <si>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</si>
  <si>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</si>
  <si>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</si>
  <si>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</si>
  <si>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</si>
  <si>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</si>
  <si>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</si>
  <si>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</si>
  <si>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</si>
  <si>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</si>
  <si>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</si>
  <si>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</si>
  <si>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</si>
  <si>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</si>
  <si>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</si>
  <si>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</si>
  <si>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</si>
  <si>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</si>
  <si>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</si>
  <si>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</si>
  <si>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</si>
  <si>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</si>
  <si>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</si>
  <si>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</si>
  <si>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</si>
  <si>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</si>
  <si>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</si>
  <si>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</si>
  <si>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</si>
  <si>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</si>
  <si>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</si>
  <si>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</si>
  <si>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</si>
  <si>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</si>
  <si>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</si>
  <si>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</si>
  <si>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</si>
  <si>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</si>
  <si>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</si>
  <si>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</si>
  <si>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</si>
  <si>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</si>
  <si>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</si>
  <si>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</si>
  <si>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</si>
  <si>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</si>
  <si>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</si>
  <si>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</si>
  <si>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</si>
  <si>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</si>
  <si>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</si>
  <si>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</si>
  <si>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</si>
  <si>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</si>
  <si>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</si>
  <si>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</si>
  <si>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</si>
  <si>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</si>
  <si>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</si>
  <si>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</si>
  <si>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</si>
  <si>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</si>
  <si>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</si>
  <si>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</si>
  <si>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</si>
  <si>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</si>
  <si>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</si>
  <si>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</si>
  <si>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</si>
  <si>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</si>
  <si>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</si>
  <si>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</si>
  <si>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</si>
  <si>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</si>
  <si>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</si>
  <si>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</si>
  <si>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</si>
  <si>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</si>
  <si>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</si>
  <si>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</si>
  <si>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</si>
  <si>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</si>
  <si>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</si>
  <si>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</si>
  <si>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</si>
  <si>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</si>
  <si>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</si>
  <si>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</si>
  <si>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</si>
  <si>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</si>
  <si>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</si>
  <si>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</si>
  <si>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</si>
  <si>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</si>
  <si>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</si>
  <si>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</si>
  <si>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</si>
  <si>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</si>
  <si>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</si>
  <si>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</si>
  <si>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</si>
  <si>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</si>
  <si>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</si>
  <si>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</si>
  <si>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</si>
  <si>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</si>
  <si>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</si>
  <si>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</si>
  <si>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</si>
  <si>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</si>
  <si>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</si>
  <si>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</si>
  <si>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</si>
  <si>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</si>
  <si>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</si>
  <si>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</si>
  <si>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</si>
  <si>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</si>
  <si>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</si>
  <si>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</si>
  <si>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</si>
  <si>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</si>
  <si>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</si>
  <si>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</si>
  <si>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</si>
  <si>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</si>
  <si>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</si>
  <si>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</si>
  <si>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</si>
  <si>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</si>
  <si>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</si>
  <si>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</si>
  <si>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</si>
  <si>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</si>
  <si>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</si>
  <si>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</si>
  <si>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</si>
  <si>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</si>
  <si>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</si>
  <si>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</si>
  <si>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</si>
  <si>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</si>
  <si>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</si>
  <si>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</si>
  <si>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</si>
  <si>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</si>
  <si>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</si>
  <si>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</si>
  <si>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</si>
  <si>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</si>
  <si>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</si>
  <si>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</si>
  <si>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</si>
  <si>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</si>
  <si>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</si>
  <si>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</si>
  <si>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</si>
  <si>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</si>
  <si>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</si>
  <si>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</si>
  <si>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</si>
  <si>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</si>
  <si>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</si>
  <si>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</si>
  <si>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</si>
  <si>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</si>
  <si>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</si>
  <si>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</si>
  <si>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</si>
  <si>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</si>
  <si>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</si>
  <si>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</si>
  <si>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</si>
  <si>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</si>
  <si>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</si>
  <si>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</si>
  <si>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</si>
  <si>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</si>
  <si>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</si>
  <si>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</si>
  <si>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</si>
  <si>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</si>
  <si>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</si>
  <si>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</si>
  <si>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</si>
  <si>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</si>
  <si>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</si>
  <si>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</si>
  <si>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</si>
  <si>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</si>
  <si>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</si>
  <si>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</si>
  <si>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</si>
  <si>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</si>
  <si>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</si>
  <si>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</si>
  <si>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</si>
  <si>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</si>
  <si>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</si>
  <si>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</si>
  <si>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</si>
  <si>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</si>
  <si>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</si>
  <si>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</si>
  <si>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</si>
  <si>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</si>
  <si>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</si>
  <si>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</si>
  <si>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</si>
  <si>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</si>
  <si>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</si>
  <si>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</si>
  <si>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</si>
  <si>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</si>
  <si>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</si>
  <si>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</si>
  <si>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</si>
  <si>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</si>
  <si>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</si>
  <si>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</si>
  <si>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</si>
  <si>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</si>
  <si>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</si>
  <si>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</si>
  <si>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</si>
  <si>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</si>
  <si>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</si>
  <si>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</si>
  <si>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</si>
  <si>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</si>
  <si>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</si>
  <si>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</si>
  <si>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</si>
  <si>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</si>
  <si>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</si>
  <si>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</si>
  <si>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</si>
  <si>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</si>
  <si>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</si>
  <si>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</si>
  <si>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</si>
  <si>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</si>
  <si>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</si>
  <si>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</si>
  <si>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</si>
  <si>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</si>
  <si>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</si>
  <si>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</si>
  <si>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</si>
  <si>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</si>
  <si>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</si>
  <si>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</si>
  <si>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</si>
  <si>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</si>
  <si>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</si>
  <si>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</si>
  <si>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</si>
  <si>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</si>
  <si>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</si>
  <si>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</si>
  <si>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</si>
  <si>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</si>
  <si>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</si>
  <si>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</si>
  <si>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</si>
  <si>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</si>
  <si>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</si>
  <si>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</si>
  <si>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</si>
  <si>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</si>
  <si>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</si>
  <si>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</si>
  <si>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</si>
  <si>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</si>
  <si>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</si>
  <si>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</si>
  <si>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</si>
  <si>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</si>
  <si>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</si>
  <si>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</si>
  <si>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</si>
  <si>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</si>
  <si>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</si>
  <si>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</si>
  <si>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</si>
  <si>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</si>
  <si>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</si>
  <si>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</si>
  <si>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</si>
  <si>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</si>
  <si>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</si>
  <si>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</si>
  <si>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</si>
  <si>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</si>
  <si>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</si>
  <si>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</si>
  <si>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</si>
  <si>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</si>
  <si>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</si>
  <si>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</si>
  <si>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</si>
  <si>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</si>
  <si>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</si>
  <si>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</si>
  <si>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</si>
  <si>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</si>
  <si>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</si>
  <si>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</si>
  <si>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</si>
  <si>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</si>
  <si>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</si>
  <si>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</si>
  <si>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</si>
  <si>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</si>
  <si>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</si>
  <si>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</si>
  <si>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</si>
  <si>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</si>
  <si>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</si>
  <si>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</si>
  <si>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</si>
  <si>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</si>
  <si>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</si>
  <si>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</si>
  <si>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</si>
  <si>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</si>
  <si>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</si>
  <si>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</si>
  <si>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</si>
  <si>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</si>
  <si>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</si>
  <si>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</si>
  <si>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</si>
  <si>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</si>
  <si>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</si>
  <si>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</si>
  <si>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</si>
  <si>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</si>
  <si>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</si>
  <si>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</si>
  <si>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</si>
  <si>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</si>
  <si>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</si>
  <si>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</si>
  <si>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</si>
  <si>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</si>
  <si>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</si>
  <si>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</si>
  <si>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</si>
  <si>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</si>
  <si>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</si>
  <si>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</si>
  <si>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</si>
  <si>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</si>
  <si>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</si>
  <si>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</si>
  <si>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</si>
  <si>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</si>
  <si>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</si>
  <si>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</si>
  <si>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</si>
  <si>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</si>
  <si>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</si>
  <si>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</si>
  <si>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</si>
  <si>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</si>
  <si>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</si>
  <si>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</si>
  <si>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</si>
  <si>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</si>
  <si>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</si>
  <si>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</si>
  <si>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</si>
  <si>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</si>
  <si>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</si>
  <si>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</si>
  <si>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</si>
  <si>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</si>
  <si>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</si>
  <si>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</si>
  <si>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</si>
  <si>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</si>
  <si>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</si>
  <si>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</si>
  <si>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</si>
  <si>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</si>
  <si>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</si>
  <si>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</si>
  <si>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</si>
  <si>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</si>
  <si>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</si>
  <si>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</si>
  <si>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</si>
  <si>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</si>
  <si>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</si>
  <si>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</si>
  <si>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</si>
  <si>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</si>
  <si>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</si>
  <si>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</si>
  <si>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</si>
  <si>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</si>
  <si>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</si>
  <si>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</si>
  <si>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</si>
  <si>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</si>
  <si>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</si>
  <si>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</si>
  <si>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</si>
  <si>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</si>
  <si>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</si>
  <si>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</si>
  <si>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</si>
  <si>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</si>
  <si>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</si>
  <si>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</si>
  <si>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</si>
  <si>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</si>
  <si>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</si>
  <si>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</si>
  <si>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</si>
  <si>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</si>
  <si>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</si>
  <si>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</si>
  <si>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</si>
  <si>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</si>
  <si>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</si>
  <si>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</si>
  <si>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</si>
  <si>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</si>
  <si>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</si>
  <si>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</si>
  <si>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</si>
  <si>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</si>
  <si>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</si>
  <si>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</si>
  <si>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</si>
  <si>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</si>
  <si>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</si>
  <si>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</si>
  <si>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</si>
  <si>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</si>
  <si>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</si>
  <si>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</si>
  <si>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</si>
  <si>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</si>
  <si>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</si>
  <si>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</si>
  <si>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</si>
  <si>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</si>
  <si>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</si>
  <si>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</si>
  <si>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</si>
  <si>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</si>
  <si>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</si>
  <si>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</si>
  <si>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</si>
  <si>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</si>
  <si>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</si>
  <si>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</si>
  <si>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</si>
  <si>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</si>
  <si>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</si>
  <si>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</si>
  <si>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</si>
  <si>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</si>
  <si>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</si>
  <si>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</si>
  <si>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</si>
  <si>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</si>
  <si>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</si>
  <si>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</si>
  <si>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</si>
  <si>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</si>
  <si>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</si>
  <si>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</si>
  <si>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</si>
  <si>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</si>
  <si>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</si>
  <si>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</si>
  <si>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</si>
  <si>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</si>
  <si>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</si>
  <si>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</si>
  <si>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</si>
  <si>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</si>
  <si>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</si>
  <si>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</si>
  <si>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</si>
  <si>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</si>
  <si>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</si>
  <si>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</si>
  <si>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</si>
  <si>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</si>
  <si>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</si>
  <si>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</si>
  <si>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</si>
  <si>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</si>
  <si>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</si>
  <si>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</si>
  <si>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</si>
  <si>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</si>
  <si>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</si>
  <si>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</si>
  <si>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</si>
  <si>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</si>
  <si>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</si>
  <si>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</si>
  <si>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</si>
  <si>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</si>
  <si>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</si>
  <si>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</si>
  <si>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</si>
  <si>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</si>
  <si>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</si>
  <si>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</si>
  <si>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</si>
  <si>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</si>
  <si>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</si>
  <si>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</si>
  <si>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</si>
  <si>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</si>
  <si>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</si>
  <si>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</si>
  <si>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</si>
  <si>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</si>
  <si>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</si>
  <si>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</si>
  <si>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</si>
  <si>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</si>
  <si>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</si>
  <si>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</si>
  <si>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</si>
  <si>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</si>
  <si>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</si>
  <si>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</si>
  <si>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</si>
  <si>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</si>
  <si>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</si>
  <si>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</si>
  <si>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</si>
  <si>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</si>
  <si>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</si>
  <si>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</si>
  <si>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</si>
  <si>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</si>
  <si>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</si>
  <si>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</si>
  <si>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</si>
  <si>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</si>
  <si>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</si>
  <si>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</si>
  <si>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</si>
  <si>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</si>
  <si>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</si>
  <si>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</si>
  <si>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</si>
  <si>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</si>
  <si>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</si>
  <si>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</si>
  <si>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</si>
  <si>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</si>
  <si>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</si>
  <si>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</si>
  <si>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</si>
  <si>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</si>
  <si>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</si>
  <si>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</si>
  <si>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</si>
  <si>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</si>
  <si>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</si>
  <si>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</si>
  <si>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</si>
  <si>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</si>
  <si>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</si>
  <si>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</si>
  <si>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</si>
  <si>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</si>
  <si>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</si>
  <si>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</si>
  <si>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</si>
  <si>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</si>
  <si>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</si>
  <si>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</si>
  <si>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</si>
  <si>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</si>
  <si>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</si>
  <si>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</si>
  <si>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</si>
  <si>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</si>
  <si>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</si>
  <si>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</si>
  <si>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</si>
  <si>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</si>
  <si>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</si>
  <si>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</si>
  <si>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</si>
  <si>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</si>
  <si>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</si>
  <si>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</si>
  <si>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</si>
  <si>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</si>
  <si>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</si>
  <si>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</si>
  <si>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</si>
  <si>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</si>
  <si>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</si>
  <si>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</si>
  <si>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</si>
  <si>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</si>
  <si>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</si>
  <si>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</si>
  <si>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</si>
  <si>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</si>
  <si>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</si>
  <si>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</si>
  <si>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</si>
  <si>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</si>
  <si>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</si>
  <si>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</si>
  <si>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</si>
  <si>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</si>
  <si>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</si>
  <si>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</si>
  <si>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</si>
  <si>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</si>
  <si>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</si>
  <si>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</si>
  <si>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</si>
  <si>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</si>
  <si>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</si>
  <si>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</si>
  <si>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</si>
  <si>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</si>
  <si>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</si>
  <si>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</si>
  <si>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</si>
  <si>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</si>
  <si>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</si>
  <si>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</si>
  <si>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</si>
  <si>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</si>
  <si>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</si>
  <si>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</si>
  <si>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</si>
  <si>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</si>
  <si>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</si>
  <si>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</si>
  <si>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</si>
  <si>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</si>
  <si>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</si>
  <si>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</si>
  <si>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</si>
  <si>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</si>
  <si>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</si>
  <si>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</si>
  <si>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</si>
  <si>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</si>
  <si>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</si>
  <si>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</si>
  <si>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</si>
  <si>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</si>
  <si>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</si>
  <si>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</si>
  <si>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</si>
  <si>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</si>
  <si>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</si>
  <si>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</si>
  <si>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</si>
  <si>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</si>
  <si>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</si>
  <si>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</si>
  <si>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</si>
  <si>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</si>
  <si>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</si>
  <si>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</si>
  <si>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</si>
  <si>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</si>
  <si>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</si>
  <si>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</si>
  <si>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</si>
  <si>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</si>
  <si>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</si>
  <si>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</si>
  <si>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</si>
  <si>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</si>
  <si>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</si>
  <si>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</si>
  <si>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</si>
  <si>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</si>
  <si>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</si>
  <si>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</si>
  <si>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</si>
  <si>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</si>
  <si>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</si>
  <si>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</si>
  <si>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</si>
  <si>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</si>
  <si>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</si>
  <si>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</si>
  <si>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</si>
  <si>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</si>
  <si>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</si>
  <si>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</si>
  <si>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</si>
  <si>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</si>
  <si>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</si>
  <si>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</si>
  <si>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</si>
  <si>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</si>
  <si>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</si>
  <si>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</si>
  <si>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</si>
  <si>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</si>
  <si>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</si>
  <si>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</si>
  <si>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</si>
  <si>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</si>
  <si>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</si>
  <si>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</si>
  <si>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</si>
  <si>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</si>
  <si>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</si>
  <si>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</si>
  <si>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</si>
  <si>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</si>
  <si>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</si>
  <si>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</si>
  <si>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</si>
  <si>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</si>
  <si>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</si>
  <si>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</si>
  <si>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</si>
  <si>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</si>
  <si>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</si>
  <si>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</si>
  <si>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</si>
  <si>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</si>
  <si>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</si>
  <si>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</si>
  <si>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</si>
  <si>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</si>
  <si>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</si>
  <si>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</si>
  <si>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</si>
  <si>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</si>
  <si>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</si>
  <si>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</si>
  <si>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</si>
  <si>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</si>
  <si>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</si>
  <si>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</si>
  <si>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</si>
  <si>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</si>
  <si>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</si>
  <si>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</si>
  <si>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</si>
  <si>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</si>
  <si>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</si>
  <si>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</si>
  <si>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</si>
  <si>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</si>
  <si>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</si>
  <si>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</si>
  <si>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</si>
  <si>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</si>
  <si>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</si>
  <si>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</si>
  <si>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</si>
  <si>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</si>
  <si>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</si>
  <si>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</si>
  <si>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</si>
  <si>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</si>
  <si>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</si>
  <si>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</si>
  <si>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</si>
  <si>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</si>
  <si>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</si>
  <si>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</si>
  <si>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</si>
  <si>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</si>
  <si>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</si>
  <si>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</si>
  <si>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</si>
  <si>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</si>
  <si>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</si>
  <si>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</si>
  <si>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</si>
  <si>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</si>
  <si>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</si>
  <si>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</si>
  <si>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</si>
  <si>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</si>
  <si>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</si>
  <si>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</si>
  <si>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</si>
  <si>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</si>
  <si>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</si>
  <si>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</si>
  <si>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</si>
  <si>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</si>
  <si>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</si>
  <si>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</si>
  <si>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</si>
  <si>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</si>
  <si>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</si>
  <si>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</si>
  <si>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</si>
  <si>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</si>
  <si>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</si>
  <si>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</si>
  <si>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</si>
  <si>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</si>
  <si>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</si>
  <si>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</si>
  <si>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</si>
  <si>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</si>
  <si>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</si>
  <si>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</si>
  <si>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</si>
  <si>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</si>
  <si>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</si>
  <si>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</si>
  <si>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</si>
  <si>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</si>
  <si>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</si>
  <si>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</si>
  <si>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</si>
  <si>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</si>
  <si>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</si>
  <si>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</si>
  <si>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</si>
  <si>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</si>
  <si>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</si>
  <si>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</si>
  <si>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</si>
  <si>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</si>
  <si>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</si>
  <si>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</si>
  <si>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</si>
  <si>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</si>
  <si>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</si>
  <si>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</si>
  <si>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</si>
  <si>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</si>
  <si>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</si>
  <si>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</si>
  <si>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</si>
  <si>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</si>
  <si>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</si>
  <si>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</si>
  <si>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</si>
  <si>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</si>
  <si>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</si>
  <si>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</si>
  <si>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</si>
  <si>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</si>
  <si>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</si>
  <si>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</si>
  <si>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</si>
  <si>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</si>
  <si>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</si>
  <si>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</si>
  <si>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</si>
  <si>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</si>
  <si>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</si>
  <si>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</si>
  <si>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</si>
  <si>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</si>
  <si>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</si>
  <si>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</si>
  <si>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</si>
  <si>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</si>
  <si>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</si>
  <si>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</si>
  <si>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</si>
  <si>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</si>
  <si>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</si>
  <si>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</si>
  <si>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</si>
  <si>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</si>
  <si>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</si>
  <si>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</si>
  <si>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</si>
  <si>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</si>
  <si>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</si>
  <si>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</si>
  <si>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</si>
  <si>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</si>
  <si>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</si>
  <si>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</si>
  <si>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</si>
  <si>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</si>
  <si>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</si>
  <si>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</si>
  <si>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</si>
  <si>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</si>
  <si>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</si>
  <si>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</si>
  <si>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</si>
  <si>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</si>
  <si>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</si>
  <si>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</si>
  <si>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</si>
  <si>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</si>
  <si>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</si>
  <si>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</si>
  <si>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</si>
  <si>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</si>
  <si>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</si>
  <si>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</si>
  <si>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</si>
  <si>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</si>
  <si>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</si>
  <si>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</si>
  <si>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</si>
  <si>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</si>
  <si>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</si>
  <si>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</si>
  <si>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</si>
  <si>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</si>
  <si>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</si>
  <si>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</si>
  <si>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</si>
  <si>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</si>
  <si>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</si>
  <si>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</si>
  <si>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</si>
  <si>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</si>
  <si>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</si>
  <si>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</si>
  <si>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</si>
  <si>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</si>
  <si>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</si>
  <si>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</si>
  <si>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</si>
  <si>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</si>
  <si>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</si>
  <si>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</si>
  <si>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</si>
  <si>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</si>
  <si>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</si>
  <si>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</si>
  <si>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</si>
  <si>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</si>
  <si>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</si>
  <si>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</si>
  <si>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</si>
  <si>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</si>
  <si>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</si>
  <si>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</si>
  <si>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</si>
  <si>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</si>
  <si>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</si>
  <si>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</si>
  <si>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</si>
  <si>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</si>
  <si>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</si>
  <si>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</si>
  <si>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</si>
  <si>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</si>
  <si>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</si>
  <si>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</si>
  <si>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</si>
  <si>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</si>
  <si>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</si>
  <si>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</si>
  <si>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</si>
  <si>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</si>
  <si>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</si>
  <si>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</si>
  <si>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</si>
  <si>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</si>
  <si>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</si>
  <si>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</si>
  <si>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</si>
  <si>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</si>
  <si>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</si>
  <si>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</si>
  <si>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</si>
  <si>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</si>
  <si>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</si>
  <si>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</si>
  <si>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</si>
  <si>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</si>
  <si>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</si>
  <si>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</si>
  <si>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</si>
  <si>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</si>
  <si>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</si>
  <si>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</si>
  <si>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</si>
  <si>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</si>
  <si>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</si>
  <si>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</si>
  <si>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</si>
  <si>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</si>
  <si>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</si>
  <si>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</si>
  <si>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</si>
  <si>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</si>
  <si>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</si>
  <si>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</si>
  <si>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</si>
  <si>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</si>
  <si>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</si>
  <si>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</si>
  <si>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</si>
  <si>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</si>
  <si>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</si>
  <si>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</si>
  <si>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</si>
  <si>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</si>
  <si>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</si>
  <si>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</si>
  <si>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</si>
  <si>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</si>
  <si>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</si>
  <si>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</si>
  <si>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</si>
  <si>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</si>
  <si>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</si>
  <si>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</si>
  <si>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</si>
  <si>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</si>
  <si>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</si>
  <si>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</si>
  <si>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</si>
  <si>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</si>
  <si>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</si>
  <si>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</si>
  <si>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</si>
  <si>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</si>
  <si>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</si>
  <si>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</si>
  <si>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</si>
  <si>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</si>
  <si>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</si>
  <si>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</si>
  <si>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</si>
  <si>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</si>
  <si>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</si>
  <si>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</si>
  <si>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</si>
  <si>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</si>
  <si>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</si>
  <si>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</si>
  <si>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</si>
  <si>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</si>
  <si>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</si>
  <si>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</si>
  <si>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</si>
  <si>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</si>
  <si>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</si>
  <si>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</si>
  <si>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</si>
  <si>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</si>
  <si>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</si>
  <si>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</si>
  <si>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</si>
  <si>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</si>
  <si>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</si>
  <si>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</si>
  <si>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</si>
  <si>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</si>
  <si>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</si>
  <si>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</si>
  <si>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</si>
  <si>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</si>
  <si>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</si>
  <si>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</si>
  <si>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</si>
  <si>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</si>
  <si>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</si>
  <si>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</si>
  <si>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</si>
  <si>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</si>
  <si>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</si>
  <si>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</si>
  <si>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</si>
  <si>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</si>
  <si>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</si>
  <si>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</si>
  <si>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</si>
  <si>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</si>
  <si>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</si>
  <si>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</si>
  <si>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</si>
  <si>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</si>
  <si>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</si>
  <si>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</si>
  <si>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</si>
  <si>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</si>
  <si>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</si>
  <si>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</si>
  <si>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</si>
  <si>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</si>
  <si>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</si>
  <si>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</si>
  <si>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</si>
  <si>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</si>
  <si>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</si>
  <si>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</si>
  <si>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</si>
  <si>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</si>
  <si>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</si>
  <si>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</si>
  <si>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</si>
  <si>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</si>
  <si>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</si>
  <si>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</si>
  <si>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</si>
  <si>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</si>
  <si>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</si>
  <si>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</si>
  <si>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</si>
  <si>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</si>
  <si>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</si>
  <si>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</si>
  <si>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</si>
  <si>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</si>
  <si>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</si>
  <si>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</si>
  <si>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</si>
  <si>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</si>
  <si>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</si>
  <si>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</si>
  <si>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</si>
  <si>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</si>
  <si>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</si>
  <si>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</si>
  <si>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</si>
  <si>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</si>
  <si>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</si>
  <si>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</si>
  <si>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</si>
  <si>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</si>
  <si>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</si>
  <si>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</si>
  <si>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</si>
  <si>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</si>
  <si>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</si>
  <si>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</si>
  <si>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</si>
  <si>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</si>
  <si>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</si>
  <si>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</si>
  <si>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</si>
  <si>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</si>
  <si>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</si>
  <si>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</si>
  <si>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</si>
  <si>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</si>
  <si>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</si>
  <si>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</si>
  <si>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</si>
  <si>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</si>
  <si>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</si>
  <si>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</si>
  <si>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</si>
  <si>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</si>
  <si>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</si>
  <si>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</si>
  <si>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</si>
  <si>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</si>
  <si>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</si>
  <si>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</si>
  <si>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</si>
  <si>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</si>
  <si>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</si>
  <si>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</si>
  <si>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</si>
  <si>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</si>
  <si>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</si>
  <si>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</si>
  <si>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</si>
  <si>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</si>
  <si>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</si>
  <si>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</si>
  <si>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</si>
  <si>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</si>
  <si>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</si>
  <si>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</si>
  <si>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</si>
  <si>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</si>
  <si>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</si>
  <si>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</si>
  <si>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</si>
  <si>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</si>
  <si>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</si>
  <si>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</si>
  <si>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</si>
  <si>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</si>
  <si>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</si>
  <si>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</si>
  <si>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</si>
  <si>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</si>
  <si>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</si>
  <si>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</si>
  <si>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</si>
  <si>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</si>
  <si>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</si>
  <si>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</si>
  <si>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</si>
  <si>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</si>
  <si>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</si>
  <si>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</si>
  <si>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</si>
  <si>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</si>
  <si>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</si>
  <si>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</si>
  <si>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</si>
  <si>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</si>
  <si>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</si>
  <si>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</si>
  <si>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</si>
  <si>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</si>
  <si>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</si>
  <si>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</si>
  <si>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</si>
  <si>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</si>
  <si>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</si>
  <si>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</si>
  <si>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</si>
  <si>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</si>
  <si>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</si>
  <si>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</si>
  <si>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</si>
  <si>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</si>
  <si>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</si>
  <si>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</si>
  <si>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</si>
  <si>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</si>
  <si>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</si>
  <si>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</si>
  <si>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</si>
  <si>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</si>
  <si>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</si>
  <si>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</si>
  <si>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</si>
  <si>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</si>
  <si>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</si>
  <si>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</si>
  <si>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</si>
  <si>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</si>
  <si>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</si>
  <si>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</si>
  <si>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</si>
  <si>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</si>
  <si>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</si>
  <si>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</si>
  <si>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</si>
  <si>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</si>
  <si>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</si>
  <si>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</si>
  <si>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</si>
  <si>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</si>
  <si>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</si>
  <si>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</si>
  <si>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</si>
  <si>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</si>
  <si>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</si>
  <si>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</si>
  <si>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</si>
  <si>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</si>
  <si>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</si>
  <si>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</si>
  <si>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</si>
  <si>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</si>
  <si>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</si>
  <si>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</si>
  <si>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</si>
  <si>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</si>
  <si>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</si>
  <si>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</si>
  <si>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</si>
  <si>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</si>
  <si>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</si>
  <si>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</si>
  <si>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</si>
  <si>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</si>
  <si>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</si>
  <si>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</si>
  <si>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</si>
  <si>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</si>
  <si>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</si>
  <si>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</si>
  <si>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</si>
  <si>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</si>
  <si>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</si>
  <si>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</si>
  <si>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</si>
  <si>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</si>
  <si>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</si>
  <si>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</si>
  <si>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</si>
  <si>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</si>
  <si>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</si>
  <si>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</si>
  <si>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</si>
  <si>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</si>
  <si>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</si>
  <si>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</si>
  <si>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</si>
  <si>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</si>
  <si>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</si>
  <si>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</si>
  <si>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</si>
  <si>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</si>
  <si>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</si>
  <si>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</si>
  <si>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</si>
  <si>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</si>
  <si>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</si>
  <si>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</si>
  <si>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</si>
  <si>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</si>
  <si>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</si>
  <si>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</si>
  <si>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</si>
  <si>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</si>
  <si>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</si>
  <si>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</si>
  <si>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</si>
  <si>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</si>
  <si>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</si>
  <si>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</si>
  <si>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</si>
  <si>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</si>
  <si>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</si>
  <si>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</si>
  <si>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</si>
  <si>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</si>
  <si>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</si>
  <si>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</si>
  <si>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</si>
  <si>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</si>
  <si>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</si>
  <si>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</si>
  <si>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</si>
  <si>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</si>
  <si>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</si>
  <si>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</si>
  <si>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</si>
  <si>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</si>
  <si>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</si>
  <si>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</si>
  <si>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</si>
  <si>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</si>
  <si>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</si>
  <si>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</si>
  <si>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</si>
  <si>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</si>
  <si>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</si>
  <si>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</si>
  <si>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</si>
  <si>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</si>
  <si>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</si>
  <si>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</si>
  <si>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</si>
  <si>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</si>
  <si>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</si>
  <si>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</si>
  <si>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</si>
  <si>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</si>
  <si>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</si>
  <si>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</si>
  <si>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</si>
  <si>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</si>
  <si>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</si>
  <si>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</si>
  <si>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</si>
  <si>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</si>
  <si>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</si>
  <si>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</si>
  <si>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</si>
  <si>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</si>
  <si>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</si>
  <si>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</si>
  <si>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</si>
  <si>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</si>
  <si>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</si>
  <si>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</si>
  <si>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</si>
  <si>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</si>
  <si>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</si>
  <si>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</si>
  <si>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</si>
  <si>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</si>
  <si>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</si>
  <si>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</si>
  <si>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</si>
  <si>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</si>
  <si>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</si>
  <si>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</si>
  <si>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</si>
  <si>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</si>
  <si>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</si>
  <si>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</si>
  <si>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</si>
  <si>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</si>
  <si>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</si>
  <si>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</si>
  <si>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</si>
  <si>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</si>
  <si>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</si>
  <si>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</si>
  <si>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</si>
  <si>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</si>
  <si>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</si>
  <si>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</si>
  <si>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</si>
  <si>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</si>
  <si>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</si>
  <si>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</si>
  <si>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</si>
  <si>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</si>
  <si>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</si>
  <si>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</si>
  <si>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</si>
  <si>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</si>
  <si>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</si>
  <si>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</si>
  <si>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</si>
  <si>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</si>
  <si>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</si>
  <si>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</si>
  <si>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</si>
  <si>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</si>
  <si>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</si>
  <si>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</si>
  <si>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</si>
  <si>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</si>
  <si>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</si>
  <si>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</si>
  <si>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</si>
  <si>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</si>
  <si>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</si>
  <si>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</si>
  <si>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</si>
  <si>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</si>
  <si>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</si>
  <si>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</si>
  <si>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</si>
  <si>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</si>
  <si>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</si>
  <si>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</si>
  <si>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</si>
  <si>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</si>
  <si>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</si>
  <si>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</si>
  <si>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</si>
  <si>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</si>
  <si>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</si>
  <si>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</si>
  <si>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</si>
  <si>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</si>
  <si>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</si>
  <si>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</si>
  <si>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</si>
  <si>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</si>
  <si>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</si>
  <si>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</si>
  <si>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</si>
  <si>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</si>
  <si>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</si>
  <si>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</si>
  <si>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</si>
  <si>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</si>
  <si>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</si>
  <si>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</si>
  <si>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</si>
  <si>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</si>
  <si>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</si>
  <si>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</si>
  <si>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</si>
  <si>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</si>
  <si>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</si>
  <si>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</si>
  <si>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</si>
  <si>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</si>
  <si>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</si>
  <si>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</si>
  <si>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</si>
  <si>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</si>
  <si>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</si>
  <si>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</si>
  <si>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</si>
  <si>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</si>
  <si>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</si>
  <si>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</si>
  <si>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</si>
  <si>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</si>
  <si>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</si>
  <si>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</si>
  <si>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</si>
  <si>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</si>
  <si>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</si>
  <si>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</si>
  <si>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</si>
  <si>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</si>
  <si>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</si>
  <si>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</si>
  <si>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</si>
  <si>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</si>
  <si>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</si>
  <si>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</si>
  <si>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</si>
  <si>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</si>
  <si>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</si>
  <si>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</si>
  <si>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</si>
  <si>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</si>
  <si>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</si>
  <si>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</si>
  <si>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</si>
  <si>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</si>
  <si>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</si>
  <si>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</si>
  <si>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</si>
  <si>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</si>
  <si>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</si>
  <si>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</si>
  <si>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</si>
  <si>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</si>
  <si>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</si>
  <si>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</si>
  <si>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</si>
  <si>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</si>
  <si>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</si>
  <si>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</si>
  <si>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</si>
  <si>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</si>
  <si>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</si>
  <si>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</si>
  <si>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</si>
  <si>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</si>
  <si>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</si>
  <si>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</si>
  <si>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</si>
  <si>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</si>
  <si>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</si>
  <si>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</si>
  <si>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</si>
  <si>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</si>
  <si>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</si>
  <si>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</si>
  <si>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</si>
  <si>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</si>
  <si>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</si>
  <si>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</si>
  <si>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</si>
  <si>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</si>
  <si>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</si>
  <si>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</si>
  <si>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</si>
  <si>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</si>
  <si>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</si>
  <si>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</si>
  <si>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</si>
  <si>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</si>
  <si>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</si>
  <si>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</si>
  <si>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</si>
  <si>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</si>
  <si>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</si>
  <si>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</si>
  <si>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</si>
  <si>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</si>
  <si>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</si>
  <si>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</si>
  <si>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</si>
  <si>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</si>
  <si>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</si>
  <si>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</si>
  <si>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</si>
  <si>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</si>
  <si>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</si>
  <si>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</si>
  <si>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</si>
  <si>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</si>
  <si>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</si>
  <si>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</si>
  <si>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</si>
  <si>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</si>
  <si>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</si>
  <si>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</si>
  <si>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</si>
  <si>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</si>
  <si>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</si>
  <si>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</si>
  <si>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</si>
  <si>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</si>
  <si>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</si>
  <si>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</si>
  <si>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</si>
  <si>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</si>
  <si>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</si>
  <si>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</si>
  <si>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</si>
  <si>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</si>
  <si>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</si>
  <si>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</si>
  <si>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</si>
  <si>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</si>
  <si>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</si>
  <si>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</si>
  <si>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</si>
  <si>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</si>
  <si>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</si>
  <si>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</si>
  <si>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</si>
  <si>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</si>
  <si>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</si>
  <si>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</si>
  <si>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</si>
  <si>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</si>
  <si>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</si>
  <si>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</si>
  <si>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</si>
  <si>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</si>
  <si>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</si>
  <si>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</si>
  <si>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</si>
  <si>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</si>
  <si>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</si>
  <si>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</si>
  <si>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</si>
  <si>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</si>
  <si>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</si>
  <si>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</si>
  <si>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</si>
  <si>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</si>
  <si>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</si>
  <si>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</si>
  <si>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</si>
  <si>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</si>
  <si>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</si>
  <si>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</si>
  <si>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</si>
  <si>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</si>
  <si>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</si>
  <si>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</si>
  <si>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</si>
  <si>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</si>
  <si>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</si>
  <si>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</si>
  <si>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</si>
  <si>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</si>
  <si>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</si>
  <si>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</si>
  <si>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</si>
  <si>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</si>
  <si>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</si>
  <si>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</si>
  <si>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</si>
  <si>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</si>
  <si>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</si>
  <si>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</si>
  <si>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</si>
  <si>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</si>
  <si>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</si>
  <si>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</si>
  <si>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</si>
  <si>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</si>
  <si>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</si>
  <si>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</si>
  <si>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</si>
  <si>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</si>
  <si>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</si>
  <si>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</si>
  <si>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</si>
  <si>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</si>
  <si>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</si>
  <si>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</si>
  <si>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</si>
  <si>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</si>
  <si>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</si>
  <si>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</si>
  <si>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</si>
  <si>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</si>
  <si>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</si>
  <si>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</si>
  <si>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</si>
  <si>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</si>
  <si>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</si>
  <si>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</si>
  <si>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</si>
  <si>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</si>
  <si>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</si>
  <si>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</si>
  <si>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</si>
  <si>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</si>
  <si>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</si>
  <si>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</si>
  <si>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</si>
  <si>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</si>
  <si>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</si>
  <si>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</si>
  <si>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</si>
  <si>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</si>
  <si>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</si>
  <si>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</si>
  <si>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</si>
  <si>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</si>
  <si>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</si>
  <si>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</si>
  <si>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</si>
  <si>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</si>
  <si>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</si>
  <si>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</si>
  <si>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</si>
  <si>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</si>
  <si>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</si>
  <si>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</si>
  <si>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</si>
  <si>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</si>
  <si>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</si>
  <si>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</si>
  <si>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</si>
  <si>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</si>
  <si>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</si>
  <si>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</si>
  <si>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</si>
  <si>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</si>
  <si>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</si>
  <si>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</si>
  <si>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</si>
  <si>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</si>
  <si>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</si>
  <si>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</si>
  <si>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</si>
  <si>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</si>
  <si>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</si>
  <si>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</si>
  <si>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</si>
  <si>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</si>
  <si>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</si>
  <si>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</si>
  <si>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</si>
  <si>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</si>
  <si>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</si>
  <si>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</si>
  <si>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</si>
  <si>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</si>
  <si>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</si>
  <si>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</si>
  <si>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</si>
  <si>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</si>
  <si>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</si>
  <si>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</si>
  <si>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</si>
  <si>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</si>
  <si>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</si>
  <si>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</si>
  <si>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</si>
  <si>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</si>
  <si>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</si>
  <si>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</si>
  <si>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</si>
  <si>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</si>
  <si>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</si>
  <si>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</si>
  <si>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</si>
  <si>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</si>
  <si>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</si>
  <si>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</si>
  <si>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</si>
  <si>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</si>
  <si>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</si>
  <si>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</si>
  <si>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</si>
  <si>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</si>
  <si>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</si>
  <si>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</si>
  <si>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</si>
  <si>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</si>
  <si>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</si>
  <si>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</si>
  <si>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</si>
  <si>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</si>
  <si>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</si>
  <si>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</si>
  <si>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</si>
  <si>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</si>
  <si>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</si>
  <si>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</si>
  <si>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</si>
  <si>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</si>
  <si>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</si>
  <si>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</si>
  <si>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</si>
  <si>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</si>
  <si>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</si>
  <si>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</si>
  <si>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</si>
  <si>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</si>
  <si>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</si>
  <si>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</si>
  <si>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</si>
  <si>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</si>
  <si>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</si>
  <si>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</si>
  <si>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</si>
  <si>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</si>
  <si>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</si>
  <si>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</si>
  <si>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</si>
  <si>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</si>
  <si>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</si>
  <si>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</si>
  <si>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</si>
  <si>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</si>
  <si>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</si>
  <si>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</si>
  <si>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</si>
  <si>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</si>
  <si>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</si>
  <si>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</si>
  <si>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</si>
  <si>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</si>
  <si>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</si>
  <si>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</si>
  <si>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</si>
  <si>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</si>
  <si>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</si>
  <si>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</si>
  <si>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</si>
  <si>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</si>
  <si>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</si>
  <si>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</si>
  <si>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</si>
  <si>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</si>
  <si>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</si>
  <si>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</si>
  <si>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</si>
  <si>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</si>
  <si>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</si>
  <si>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</si>
  <si>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</si>
  <si>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</si>
  <si>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</si>
  <si>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</si>
  <si>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</si>
  <si>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</si>
  <si>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</si>
  <si>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</si>
  <si>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</si>
  <si>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</si>
  <si>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</si>
  <si>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</si>
  <si>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</si>
  <si>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</si>
  <si>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</si>
  <si>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</si>
  <si>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</si>
  <si>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</si>
  <si>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</si>
  <si>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</si>
  <si>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</si>
  <si>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</si>
  <si>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</si>
  <si>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</si>
  <si>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</si>
  <si>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</si>
  <si>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</si>
  <si>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</si>
  <si>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</si>
  <si>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</si>
  <si>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</si>
  <si>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</si>
  <si>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</si>
  <si>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</si>
  <si>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</si>
  <si>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</si>
  <si>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</si>
  <si>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</si>
  <si>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</si>
  <si>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</si>
  <si>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</si>
  <si>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</si>
  <si>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</si>
  <si>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</si>
  <si>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</si>
  <si>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</si>
  <si>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</si>
  <si>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</si>
  <si>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</si>
  <si>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</si>
  <si>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</si>
  <si>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</si>
  <si>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</si>
  <si>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</si>
  <si>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</si>
  <si>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</si>
  <si>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</si>
  <si>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</si>
  <si>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</si>
  <si>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</si>
  <si>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</si>
  <si>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</si>
  <si>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</si>
  <si>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</si>
  <si>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</si>
  <si>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</si>
  <si>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</si>
  <si>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</si>
  <si>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</si>
  <si>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</si>
  <si>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</si>
  <si>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</si>
  <si>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</si>
  <si>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</si>
  <si>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</si>
  <si>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</si>
  <si>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</si>
  <si>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</si>
  <si>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</si>
  <si>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</si>
  <si>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</si>
  <si>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</si>
  <si>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</si>
  <si>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</si>
  <si>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</si>
  <si>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</si>
  <si>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</si>
  <si>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</si>
  <si>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</si>
  <si>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</si>
  <si>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</si>
  <si>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</si>
  <si>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</si>
  <si>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</si>
  <si>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</si>
  <si>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</si>
  <si>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</si>
  <si>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</si>
  <si>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</si>
  <si>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</si>
  <si>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</si>
  <si>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</si>
  <si>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</si>
  <si>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</si>
  <si>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</si>
  <si>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</si>
  <si>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</si>
  <si>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</si>
  <si>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</si>
  <si>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</si>
  <si>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</si>
  <si>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</si>
  <si>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</si>
  <si>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</si>
  <si>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</si>
  <si>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</si>
  <si>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</si>
  <si>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</si>
  <si>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</si>
  <si>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</si>
  <si>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</si>
  <si>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</si>
  <si>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</si>
  <si>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</si>
  <si>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</si>
  <si>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</si>
  <si>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</si>
  <si>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</si>
  <si>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</si>
  <si>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</si>
  <si>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</si>
  <si>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</si>
  <si>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</si>
  <si>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</si>
  <si>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</si>
  <si>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</si>
  <si>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</si>
  <si>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</si>
  <si>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</si>
  <si>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</si>
  <si>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</si>
  <si>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</si>
  <si>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</si>
  <si>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</si>
  <si>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</si>
  <si>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</si>
  <si>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</si>
  <si>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</si>
  <si>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</si>
  <si>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</si>
  <si>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</si>
  <si>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</si>
  <si>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</si>
  <si>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</si>
  <si>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</si>
  <si>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</si>
  <si>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</si>
  <si>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</si>
  <si>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</si>
  <si>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</si>
  <si>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</si>
  <si>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</si>
  <si>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</si>
  <si>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</si>
  <si>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</si>
  <si>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</si>
  <si>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</si>
  <si>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</si>
  <si>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</si>
  <si>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</si>
  <si>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</si>
  <si>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</si>
  <si>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</si>
  <si>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</si>
  <si>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</si>
  <si>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</si>
  <si>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</si>
  <si>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</si>
  <si>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</si>
  <si>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</si>
  <si>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</si>
  <si>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</si>
  <si>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</si>
  <si>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</si>
  <si>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</si>
  <si>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</si>
  <si>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</si>
  <si>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</si>
  <si>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</si>
  <si>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</si>
  <si>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</si>
  <si>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</si>
  <si>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</si>
  <si>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</si>
  <si>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</si>
  <si>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</si>
  <si>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</si>
  <si>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</si>
  <si>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</si>
  <si>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</si>
  <si>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</si>
  <si>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</si>
  <si>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</si>
  <si>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</si>
  <si>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</si>
  <si>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</si>
  <si>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</si>
  <si>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</si>
  <si>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</si>
  <si>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</si>
  <si>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</si>
  <si>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</si>
  <si>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</si>
  <si>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</si>
  <si>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</si>
  <si>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</si>
  <si>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</si>
  <si>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</si>
  <si>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</si>
  <si>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</si>
  <si>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</si>
  <si>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</si>
  <si>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</si>
  <si>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</si>
  <si>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</si>
  <si>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</si>
  <si>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</si>
  <si>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</si>
  <si>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</si>
  <si>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</si>
  <si>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</si>
  <si>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</si>
  <si>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</si>
  <si>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</si>
  <si>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</si>
  <si>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</si>
  <si>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</si>
  <si>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</si>
  <si>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</si>
  <si>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</si>
  <si>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</si>
  <si>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</si>
  <si>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</si>
  <si>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</si>
  <si>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</si>
  <si>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</si>
  <si>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</si>
  <si>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</si>
  <si>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</si>
  <si>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</si>
  <si>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</si>
  <si>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</si>
  <si>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</si>
  <si>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</si>
  <si>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</si>
  <si>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</si>
  <si>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</si>
  <si>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</si>
  <si>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</si>
  <si>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</si>
  <si>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</si>
  <si>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</si>
  <si>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</si>
  <si>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</si>
  <si>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</si>
  <si>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</si>
  <si>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</si>
  <si>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</si>
  <si>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</si>
  <si>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</si>
  <si>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</si>
  <si>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</si>
  <si>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</si>
  <si>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</si>
  <si>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</si>
  <si>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</si>
  <si>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</si>
  <si>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</si>
  <si>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</si>
  <si>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</si>
  <si>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</si>
  <si>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</si>
  <si>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</si>
  <si>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</si>
  <si>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</si>
  <si>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</si>
  <si>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</si>
  <si>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</si>
  <si>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</si>
  <si>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</si>
  <si>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</si>
  <si>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</si>
  <si>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</si>
  <si>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</si>
  <si>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</si>
  <si>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</si>
  <si>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</si>
  <si>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</si>
  <si>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</si>
  <si>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</si>
  <si>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</si>
  <si>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</si>
  <si>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</si>
  <si>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</si>
  <si>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</si>
  <si>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</si>
  <si>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</si>
  <si>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</si>
  <si>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</si>
  <si>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</si>
  <si>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</si>
  <si>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</si>
  <si>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</si>
  <si>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</si>
  <si>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</si>
  <si>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</si>
  <si>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</si>
  <si>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</si>
  <si>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</si>
  <si>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</si>
  <si>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</si>
  <si>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</si>
  <si>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</si>
  <si>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</si>
  <si>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</si>
  <si>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</si>
  <si>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</si>
  <si>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</si>
  <si>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</si>
  <si>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</si>
  <si>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</si>
  <si>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</si>
  <si>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</si>
  <si>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</si>
  <si>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</si>
  <si>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</si>
  <si>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</si>
  <si>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</si>
  <si>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</si>
  <si>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</si>
  <si>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</si>
  <si>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</si>
  <si>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</si>
  <si>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</si>
  <si>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</si>
  <si>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</si>
  <si>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</si>
  <si>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</si>
  <si>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</si>
  <si>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</si>
  <si>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</si>
  <si>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</si>
  <si>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</si>
  <si>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</si>
  <si>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</si>
  <si>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</si>
  <si>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</si>
  <si>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</si>
  <si>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</si>
  <si>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</si>
  <si>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</si>
  <si>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</si>
  <si>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</si>
  <si>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</si>
  <si>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</si>
  <si>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</si>
  <si>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</si>
  <si>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</si>
  <si>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</si>
  <si>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</si>
  <si>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</si>
  <si>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</si>
  <si>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</si>
  <si>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</si>
  <si>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</si>
  <si>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</si>
  <si>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</si>
  <si>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</si>
  <si>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</si>
  <si>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</si>
  <si>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</si>
  <si>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</si>
  <si>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</si>
  <si>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</si>
  <si>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</si>
  <si>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</si>
  <si>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</si>
  <si>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</si>
  <si>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</si>
  <si>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</si>
  <si>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</si>
  <si>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</si>
  <si>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</si>
  <si>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</si>
  <si>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</si>
  <si>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</si>
  <si>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</si>
  <si>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</si>
  <si>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</si>
  <si>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</si>
  <si>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</si>
  <si>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</si>
  <si>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</si>
  <si>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</si>
  <si>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</si>
  <si>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</si>
  <si>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</si>
  <si>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</si>
  <si>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</si>
  <si>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</si>
  <si>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</si>
  <si>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</si>
  <si>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</si>
  <si>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</si>
  <si>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</si>
  <si>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</si>
  <si>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</si>
  <si>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</si>
  <si>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</si>
  <si>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</si>
  <si>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</si>
  <si>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</si>
  <si>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</si>
  <si>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</si>
  <si>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</si>
  <si>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</si>
  <si>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</si>
  <si>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</si>
  <si>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</si>
  <si>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</si>
  <si>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</si>
  <si>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</si>
  <si>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</si>
  <si>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</si>
  <si>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</si>
  <si>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</si>
  <si>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</si>
  <si>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</si>
  <si>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</si>
  <si>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</si>
  <si>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</si>
  <si>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</si>
  <si>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</si>
  <si>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</si>
  <si>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</si>
  <si>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</si>
  <si>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</si>
  <si>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</si>
  <si>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</si>
  <si>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</si>
  <si>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</si>
  <si>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</si>
  <si>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</si>
  <si>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</si>
  <si>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</si>
  <si>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</si>
  <si>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</si>
  <si>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</si>
  <si>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</si>
  <si>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</si>
  <si>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</si>
  <si>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</si>
  <si>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</si>
  <si>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</si>
  <si>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</si>
  <si>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</si>
  <si>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</si>
  <si>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</si>
  <si>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</si>
  <si>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</si>
  <si>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</si>
  <si>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</si>
  <si>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</si>
  <si>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</si>
  <si>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</si>
  <si>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</si>
  <si>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</si>
  <si>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</si>
  <si>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</si>
  <si>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</si>
  <si>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</si>
  <si>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</si>
  <si>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</si>
  <si>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</si>
  <si>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</si>
  <si>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</si>
  <si>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</si>
  <si>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</si>
  <si>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</si>
  <si>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</si>
  <si>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</si>
  <si>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</si>
  <si>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</si>
  <si>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</si>
  <si>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</si>
  <si>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</si>
  <si>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</si>
  <si>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</si>
  <si>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</si>
  <si>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</si>
  <si>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</si>
  <si>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</si>
  <si>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</si>
  <si>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</si>
  <si>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</si>
  <si>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</si>
  <si>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</si>
  <si>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</si>
  <si>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</si>
  <si>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</si>
  <si>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</si>
  <si>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</si>
  <si>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</si>
  <si>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</si>
  <si>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</si>
  <si>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</si>
  <si>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</si>
  <si>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</si>
  <si>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</si>
  <si>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</si>
  <si>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</si>
  <si>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</si>
  <si>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</si>
  <si>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</si>
  <si>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</si>
  <si>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</si>
  <si>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</si>
  <si>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</si>
  <si>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</si>
  <si>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</si>
  <si>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</si>
  <si>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</si>
  <si>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</si>
  <si>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</si>
  <si>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</si>
  <si>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</si>
  <si>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</si>
  <si>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</si>
  <si>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</si>
  <si>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</si>
  <si>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</si>
  <si>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</si>
  <si>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</si>
  <si>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</si>
  <si>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</si>
  <si>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</si>
  <si>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</si>
  <si>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</si>
  <si>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</si>
  <si>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</si>
  <si>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</si>
  <si>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</si>
  <si>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</si>
  <si>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</si>
  <si>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</si>
  <si>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</si>
  <si>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</si>
  <si>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</si>
  <si>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</si>
  <si>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</si>
  <si>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</si>
  <si>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</si>
  <si>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</si>
  <si>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</si>
  <si>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</si>
  <si>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</si>
  <si>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</si>
  <si>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</si>
  <si>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</si>
  <si>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</si>
  <si>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</si>
  <si>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</si>
  <si>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</si>
  <si>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</si>
  <si>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</si>
  <si>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</si>
  <si>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</si>
  <si>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</si>
  <si>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</si>
  <si>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</si>
  <si>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</si>
  <si>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</si>
  <si>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</si>
  <si>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</si>
  <si>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</si>
  <si>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</si>
  <si>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</si>
  <si>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</si>
  <si>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</si>
  <si>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</si>
  <si>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</si>
  <si>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</si>
  <si>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</si>
  <si>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</si>
  <si>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</si>
  <si>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</si>
  <si>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</si>
  <si>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</si>
  <si>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</si>
  <si>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</si>
  <si>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</si>
  <si>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</si>
  <si>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</si>
  <si>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</si>
  <si>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</si>
  <si>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</si>
  <si>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</si>
  <si>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</si>
  <si>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</si>
  <si>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</si>
  <si>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</si>
  <si>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</si>
  <si>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</si>
  <si>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</si>
  <si>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</si>
  <si>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</si>
  <si>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</si>
  <si>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</si>
  <si>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</si>
  <si>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</si>
  <si>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</si>
  <si>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</si>
  <si>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</si>
  <si>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</si>
  <si>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</si>
  <si>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</si>
  <si>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</si>
  <si>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</si>
  <si>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</si>
  <si>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</si>
  <si>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</si>
  <si>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</si>
  <si>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</si>
  <si>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</si>
  <si>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</si>
  <si>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</si>
  <si>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</si>
  <si>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</si>
  <si>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</si>
  <si>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</si>
  <si>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</si>
  <si>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</si>
  <si>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</si>
  <si>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</si>
  <si>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</si>
  <si>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</si>
  <si>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</si>
  <si>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</si>
  <si>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</si>
  <si>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</si>
  <si>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</si>
  <si>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</si>
  <si>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</si>
  <si>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</si>
  <si>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</si>
  <si>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</si>
  <si>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</si>
  <si>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</si>
  <si>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</si>
  <si>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</si>
  <si>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</si>
  <si>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</si>
  <si>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</si>
  <si>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</si>
  <si>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</si>
  <si>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</si>
  <si>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</si>
  <si>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</si>
  <si>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</si>
  <si>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</si>
  <si>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</si>
  <si>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</si>
  <si>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</si>
  <si>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</si>
  <si>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</si>
  <si>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</si>
  <si>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</si>
  <si>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</si>
  <si>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</si>
  <si>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</si>
  <si>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</si>
  <si>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</si>
  <si>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</si>
  <si>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</si>
  <si>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</si>
  <si>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</si>
  <si>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</si>
  <si>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</si>
  <si>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</si>
  <si>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</si>
  <si>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</si>
  <si>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</si>
  <si>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</si>
  <si>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</si>
  <si>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</si>
  <si>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</si>
  <si>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</si>
  <si>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</si>
  <si>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</si>
  <si>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</si>
  <si>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</si>
  <si>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</si>
  <si>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</si>
  <si>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</si>
  <si>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</si>
  <si>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</si>
  <si>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</si>
  <si>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</si>
  <si>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</si>
  <si>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</si>
  <si>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</si>
  <si>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</si>
  <si>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</si>
  <si>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</si>
  <si>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</si>
  <si>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</si>
  <si>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</si>
  <si>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</si>
  <si>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</si>
  <si>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</si>
  <si>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</si>
  <si>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</si>
  <si>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</si>
  <si>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</si>
  <si>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</si>
  <si>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</si>
  <si>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</si>
  <si>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</si>
  <si>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</si>
  <si>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</si>
  <si>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</si>
  <si>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</si>
  <si>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</si>
  <si>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</si>
  <si>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</si>
  <si>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</si>
  <si>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</si>
  <si>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</si>
  <si>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</si>
  <si>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</si>
  <si>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</si>
  <si>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</si>
  <si>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</si>
  <si>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</si>
  <si>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</si>
  <si>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</si>
  <si>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</si>
  <si>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</si>
  <si>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</si>
  <si>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</si>
  <si>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</si>
  <si>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</si>
  <si>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</si>
  <si>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</si>
  <si>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</si>
  <si>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</si>
  <si>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</si>
  <si>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</si>
  <si>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</si>
  <si>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</si>
  <si>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</si>
  <si>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</si>
  <si>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</si>
  <si>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</si>
  <si>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</si>
  <si>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</si>
  <si>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</si>
  <si>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</si>
  <si>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</si>
  <si>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</si>
  <si>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</si>
  <si>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</si>
  <si>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</si>
  <si>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</si>
  <si>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</si>
  <si>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</si>
  <si>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</si>
  <si>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</si>
  <si>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</si>
  <si>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</si>
  <si>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</si>
  <si>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</si>
  <si>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</si>
  <si>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</si>
  <si>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</si>
  <si>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</si>
  <si>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</si>
  <si>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</si>
  <si>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</si>
  <si>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</si>
  <si>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</si>
  <si>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</si>
  <si>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</si>
  <si>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</si>
  <si>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</si>
  <si>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</si>
  <si>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</si>
  <si>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</si>
  <si>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</si>
  <si>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</si>
  <si>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</si>
  <si>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</si>
  <si>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</si>
  <si>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</si>
  <si>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</si>
  <si>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</si>
  <si>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</si>
  <si>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</si>
  <si>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</si>
  <si>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</si>
  <si>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</si>
  <si>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</si>
  <si>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</si>
  <si>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</si>
  <si>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</si>
  <si>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</si>
  <si>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</si>
  <si>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</si>
  <si>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</si>
  <si>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</si>
  <si>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</si>
  <si>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</si>
  <si>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</si>
  <si>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</si>
  <si>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</si>
  <si>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</si>
  <si>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</si>
  <si>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</si>
  <si>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</si>
  <si>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</si>
  <si>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</si>
  <si>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</si>
  <si>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</si>
  <si>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</si>
  <si>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</si>
  <si>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</si>
  <si>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</si>
  <si>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</si>
  <si>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</si>
  <si>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</si>
  <si>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</si>
  <si>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</si>
  <si>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</si>
  <si>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</si>
  <si>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</si>
  <si>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</si>
  <si>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</si>
  <si>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</si>
  <si>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</si>
  <si>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</si>
  <si>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</si>
  <si>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</si>
  <si>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</si>
  <si>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</si>
  <si>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</si>
  <si>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</si>
  <si>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</si>
  <si>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</si>
  <si>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</si>
  <si>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</si>
  <si>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</si>
  <si>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</si>
  <si>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</si>
  <si>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</si>
  <si>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</si>
  <si>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</si>
  <si>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</si>
  <si>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</si>
  <si>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</si>
  <si>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</si>
  <si>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</si>
  <si>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</si>
  <si>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</si>
  <si>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</si>
  <si>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</si>
  <si>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</si>
  <si>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</si>
  <si>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</si>
  <si>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</si>
  <si>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</si>
  <si>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</si>
  <si>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</si>
  <si>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</si>
  <si>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</si>
  <si>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</si>
  <si>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</si>
  <si>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</si>
  <si>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</si>
  <si>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</si>
  <si>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</si>
  <si>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</si>
  <si>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</si>
  <si>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</si>
  <si>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</si>
  <si>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</si>
  <si>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</si>
  <si>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</si>
  <si>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</si>
  <si>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</si>
  <si>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</si>
  <si>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</si>
  <si>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</si>
  <si>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</si>
  <si>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</si>
  <si>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</si>
  <si>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</si>
  <si>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</si>
  <si>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</si>
  <si>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</si>
  <si>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</si>
  <si>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</si>
  <si>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</si>
  <si>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</si>
  <si>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</si>
  <si>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</si>
  <si>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</si>
  <si>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</si>
  <si>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</si>
  <si>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</si>
  <si>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</si>
  <si>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</si>
  <si>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</si>
  <si>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</si>
  <si>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</si>
  <si>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</si>
  <si>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</si>
  <si>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</si>
  <si>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</si>
  <si>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</si>
  <si>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</si>
  <si>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</si>
  <si>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</si>
  <si>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</si>
  <si>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</si>
  <si>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</si>
  <si>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</si>
  <si>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</si>
  <si>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</si>
  <si>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</si>
  <si>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</si>
  <si>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</si>
  <si>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</si>
  <si>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</si>
  <si>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</si>
  <si>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</si>
  <si>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</si>
  <si>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</si>
  <si>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</si>
  <si>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</si>
  <si>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</si>
  <si>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</si>
  <si>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</si>
  <si>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</si>
  <si>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</si>
  <si>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</si>
  <si>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</si>
  <si>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</si>
  <si>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</si>
  <si>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</si>
  <si>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</si>
  <si>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</si>
  <si>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</si>
  <si>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</si>
  <si>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</si>
  <si>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</si>
  <si>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</si>
  <si>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</si>
  <si>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</si>
  <si>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</si>
  <si>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</si>
  <si>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</si>
  <si>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</si>
  <si>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</si>
  <si>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</si>
  <si>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</si>
  <si>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</si>
  <si>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</si>
  <si>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</si>
  <si>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</si>
  <si>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</si>
  <si>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</si>
  <si>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</si>
  <si>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</si>
  <si>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</si>
  <si>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</si>
  <si>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</si>
  <si>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</si>
  <si>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</si>
  <si>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</si>
  <si>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</si>
  <si>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</si>
  <si>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</si>
  <si>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</si>
  <si>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</si>
  <si>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</si>
  <si>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</si>
  <si>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</si>
  <si>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</si>
  <si>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</si>
  <si>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</si>
  <si>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</si>
  <si>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</si>
  <si>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</si>
  <si>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</si>
  <si>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</si>
  <si>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</si>
  <si>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</si>
  <si>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</si>
  <si>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</si>
  <si>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</si>
  <si>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</si>
  <si>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</si>
  <si>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</si>
  <si>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</si>
  <si>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</si>
  <si>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</si>
  <si>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</si>
  <si>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</si>
  <si>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</si>
  <si>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</si>
  <si>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</si>
  <si>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</si>
  <si>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</si>
  <si>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</si>
  <si>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</si>
  <si>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</si>
  <si>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</si>
  <si>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</si>
  <si>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</si>
  <si>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</si>
  <si>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</si>
  <si>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</si>
  <si>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</si>
  <si>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</si>
  <si>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</si>
  <si>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</si>
  <si>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</si>
  <si>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</si>
  <si>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</si>
  <si>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</si>
  <si>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</si>
  <si>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</si>
  <si>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</si>
  <si>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</si>
  <si>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</si>
  <si>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</si>
  <si>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</si>
  <si>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</si>
  <si>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</si>
  <si>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</si>
  <si>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</si>
  <si>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</si>
  <si>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</si>
  <si>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</si>
  <si>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</si>
  <si>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</si>
  <si>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</si>
  <si>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</si>
  <si>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</si>
  <si>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</si>
  <si>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</si>
  <si>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</si>
  <si>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</si>
  <si>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</si>
  <si>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</si>
  <si>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</si>
  <si>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</si>
  <si>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</si>
  <si>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</si>
  <si>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</si>
  <si>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</si>
  <si>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</si>
  <si>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</si>
  <si>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</si>
  <si>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</si>
  <si>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</si>
  <si>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</si>
  <si>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</si>
  <si>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</si>
  <si>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</si>
  <si>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</si>
  <si>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</si>
  <si>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</si>
  <si>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</si>
  <si>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</si>
  <si>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</si>
  <si>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</si>
  <si>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</si>
  <si>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</si>
  <si>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</si>
  <si>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</si>
  <si>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</si>
  <si>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</si>
  <si>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</si>
  <si>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</si>
  <si>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</si>
  <si>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</si>
  <si>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</si>
  <si>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</si>
  <si>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</si>
  <si>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</si>
  <si>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</si>
  <si>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</si>
  <si>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</si>
  <si>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</si>
  <si>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</si>
  <si>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</si>
  <si>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</si>
  <si>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</si>
  <si>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</si>
  <si>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</si>
  <si>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</si>
  <si>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</si>
  <si>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</si>
  <si>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</si>
  <si>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</si>
  <si>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</si>
  <si>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</si>
  <si>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</si>
  <si>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</si>
  <si>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</si>
  <si>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</si>
  <si>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</si>
  <si>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</si>
  <si>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</si>
  <si>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</si>
  <si>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</si>
  <si>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</si>
  <si>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</si>
  <si>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</si>
  <si>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</si>
  <si>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</si>
  <si>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</si>
  <si>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</si>
  <si>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</si>
  <si>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</si>
  <si>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</si>
  <si>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</si>
  <si>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</si>
  <si>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</si>
  <si>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</si>
  <si>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</si>
  <si>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</si>
  <si>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</si>
  <si>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</si>
  <si>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</si>
  <si>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</si>
  <si>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</si>
  <si>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</si>
  <si>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</si>
  <si>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</si>
  <si>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</si>
  <si>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</si>
  <si>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</si>
  <si>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</si>
  <si>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</si>
  <si>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</si>
  <si>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</si>
  <si>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</si>
  <si>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</si>
  <si>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</si>
  <si>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</si>
  <si>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</si>
  <si>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</si>
  <si>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</si>
  <si>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</si>
  <si>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</si>
  <si>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</si>
  <si>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</si>
  <si>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</si>
  <si>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</si>
  <si>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</si>
  <si>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</si>
  <si>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</si>
  <si>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</si>
  <si>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</si>
  <si>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</si>
  <si>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</si>
  <si>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</si>
  <si>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</si>
  <si>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</si>
  <si>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</si>
  <si>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</si>
  <si>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</si>
  <si>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</si>
  <si>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</si>
  <si>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</si>
  <si>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</si>
  <si>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</si>
  <si>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</si>
  <si>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</si>
  <si>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</si>
  <si>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</si>
  <si>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</si>
  <si>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</si>
  <si>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</si>
  <si>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</si>
  <si>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</si>
  <si>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</si>
  <si>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</si>
  <si>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</si>
  <si>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</si>
  <si>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</si>
  <si>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</si>
  <si>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</si>
  <si>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</si>
  <si>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</si>
  <si>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</si>
  <si>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</si>
  <si>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</si>
  <si>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</si>
  <si>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</si>
  <si>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</si>
  <si>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</si>
  <si>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</si>
  <si>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</si>
  <si>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</si>
  <si>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</si>
  <si>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</si>
  <si>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</si>
  <si>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</si>
  <si>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</si>
  <si>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</si>
  <si>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</si>
  <si>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</si>
  <si>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</si>
  <si>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</si>
  <si>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</si>
  <si>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</si>
  <si>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</si>
  <si>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</si>
  <si>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</si>
  <si>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</si>
  <si>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</si>
  <si>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</si>
  <si>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</si>
  <si>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</si>
  <si>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</si>
  <si>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</si>
  <si>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</si>
  <si>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</si>
  <si>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</si>
  <si>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</si>
  <si>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</si>
  <si>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</si>
  <si>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</si>
  <si>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</si>
  <si>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</si>
  <si>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</si>
  <si>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</si>
  <si>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</si>
  <si>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</si>
  <si>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</si>
  <si>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</si>
  <si>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</si>
  <si>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</si>
  <si>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</si>
  <si>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</si>
  <si>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</si>
  <si>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</si>
  <si>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</si>
  <si>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</si>
  <si>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</si>
  <si>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</si>
  <si>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</si>
  <si>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</si>
  <si>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</si>
  <si>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</si>
  <si>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</si>
  <si>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</si>
  <si>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</si>
  <si>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</si>
  <si>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</si>
  <si>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</si>
  <si>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</si>
  <si>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</si>
  <si>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</si>
  <si>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</si>
  <si>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</si>
  <si>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</si>
  <si>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</si>
  <si>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</si>
  <si>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</si>
  <si>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</si>
  <si>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</si>
  <si>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</si>
  <si>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</si>
  <si>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</si>
  <si>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</si>
  <si>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</si>
  <si>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</si>
  <si>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</si>
  <si>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</si>
  <si>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</si>
  <si>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</si>
  <si>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</si>
  <si>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</si>
  <si>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</si>
  <si>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</si>
  <si>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</si>
  <si>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</si>
  <si>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</si>
  <si>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</si>
  <si>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</si>
  <si>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</si>
  <si>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</si>
  <si>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</si>
  <si>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</si>
  <si>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</si>
  <si>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</si>
  <si>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</si>
  <si>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</si>
  <si>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</si>
  <si>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</si>
  <si>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</si>
  <si>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</si>
  <si>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</si>
  <si>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</si>
  <si>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</si>
  <si>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</si>
  <si>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</si>
  <si>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</si>
  <si>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</si>
  <si>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</si>
  <si>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</si>
  <si>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</si>
  <si>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</si>
  <si>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</si>
  <si>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</si>
  <si>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</si>
  <si>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</si>
  <si>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</si>
  <si>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</si>
  <si>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</si>
  <si>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</si>
  <si>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</si>
  <si>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</si>
  <si>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</si>
  <si>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</si>
  <si>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</si>
  <si>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</si>
  <si>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</si>
  <si>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</si>
  <si>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</si>
  <si>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</si>
  <si>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</si>
  <si>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</si>
  <si>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</si>
  <si>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</si>
  <si>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</si>
  <si>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</si>
  <si>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</si>
  <si>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</si>
  <si>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</si>
  <si>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</si>
  <si>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</si>
  <si>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</si>
  <si>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</si>
  <si>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</si>
  <si>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</si>
  <si>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</si>
  <si>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</si>
  <si>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</si>
  <si>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</si>
  <si>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</si>
  <si>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</si>
  <si>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</si>
  <si>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</si>
  <si>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</si>
  <si>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</si>
  <si>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</si>
  <si>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</si>
  <si>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</si>
  <si>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</si>
  <si>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</si>
  <si>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</si>
  <si>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</si>
  <si>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</si>
  <si>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</si>
  <si>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</si>
  <si>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</si>
  <si>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</si>
  <si>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</si>
  <si>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</si>
  <si>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</si>
  <si>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</si>
  <si>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</si>
  <si>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</si>
  <si>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</si>
  <si>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</si>
  <si>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</si>
  <si>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</si>
  <si>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</si>
  <si>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</si>
  <si>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</si>
  <si>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</si>
  <si>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</si>
  <si>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</si>
  <si>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</si>
  <si>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</si>
  <si>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</si>
  <si>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</si>
  <si>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</si>
  <si>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</si>
  <si>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</si>
  <si>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</si>
  <si>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</si>
  <si>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</si>
  <si>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</si>
  <si>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</si>
  <si>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</si>
  <si>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</si>
  <si>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</si>
  <si>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</si>
  <si>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</si>
  <si>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</si>
  <si>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</si>
  <si>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</si>
  <si>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</si>
  <si>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</si>
  <si>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</si>
  <si>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</si>
  <si>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</si>
  <si>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</si>
  <si>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</si>
  <si>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</si>
  <si>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</si>
  <si>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</si>
  <si>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</si>
  <si>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</si>
  <si>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</si>
  <si>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</si>
  <si>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</si>
  <si>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</si>
  <si>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</si>
  <si>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</si>
  <si>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</si>
  <si>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</si>
  <si>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</si>
  <si>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</si>
  <si>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</si>
  <si>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</si>
  <si>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</si>
  <si>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</si>
  <si>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</si>
  <si>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</si>
  <si>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</si>
  <si>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</si>
  <si>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</si>
  <si>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</si>
  <si>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</si>
  <si>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</si>
  <si>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</si>
  <si>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</si>
  <si>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</si>
  <si>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</si>
  <si>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</si>
  <si>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</si>
  <si>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</si>
  <si>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</si>
  <si>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</si>
  <si>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</si>
  <si>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</si>
  <si>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</si>
  <si>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</si>
  <si>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</si>
  <si>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</si>
  <si>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</si>
  <si>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</si>
  <si>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</si>
  <si>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</si>
  <si>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</si>
  <si>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</si>
  <si>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</si>
  <si>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</si>
  <si>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</si>
  <si>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</si>
  <si>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</si>
  <si>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</si>
  <si>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</si>
  <si>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</si>
  <si>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</si>
  <si>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</si>
  <si>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</si>
  <si>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</si>
  <si>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</si>
  <si>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</si>
  <si>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</si>
  <si>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</si>
  <si>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</si>
  <si>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</si>
  <si>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</si>
  <si>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</si>
  <si>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</si>
  <si>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</si>
  <si>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</si>
  <si>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</si>
  <si>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</si>
  <si>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</si>
  <si>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</si>
  <si>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</si>
  <si>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</si>
  <si>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</si>
  <si>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</si>
  <si>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</si>
  <si>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</si>
  <si>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</si>
  <si>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</si>
  <si>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</si>
  <si>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</si>
  <si>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</si>
  <si>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</si>
  <si>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</si>
  <si>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</si>
  <si>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</si>
  <si>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</si>
  <si>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</si>
  <si>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</si>
  <si>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</si>
  <si>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</si>
  <si>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</si>
  <si>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</si>
  <si>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</si>
  <si>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</si>
  <si>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</si>
  <si>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</si>
  <si>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</si>
  <si>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</si>
  <si>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</si>
  <si>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</si>
  <si>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</si>
  <si>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</si>
  <si>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</si>
  <si>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</si>
  <si>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</si>
  <si>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</si>
  <si>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</si>
  <si>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</si>
  <si>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</si>
  <si>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</si>
  <si>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</si>
  <si>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</si>
  <si>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</si>
  <si>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</si>
  <si>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</si>
  <si>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</si>
  <si>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</si>
  <si>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</si>
  <si>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</si>
  <si>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</si>
  <si>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</si>
  <si>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</si>
  <si>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</si>
  <si>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</si>
  <si>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</si>
  <si>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</si>
  <si>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</si>
  <si>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</si>
  <si>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</si>
  <si>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</si>
  <si>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</si>
  <si>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</si>
  <si>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</si>
  <si>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</si>
  <si>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</si>
  <si>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</si>
  <si>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</si>
  <si>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</si>
  <si>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</si>
  <si>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</si>
  <si>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</si>
  <si>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</si>
  <si>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</si>
  <si>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</si>
  <si>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</si>
  <si>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</si>
  <si>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</si>
  <si>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</si>
  <si>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</si>
  <si>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</si>
  <si>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</si>
  <si>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</si>
  <si>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</si>
  <si>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</si>
  <si>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</si>
  <si>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</si>
  <si>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</si>
  <si>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</si>
  <si>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</si>
  <si>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</si>
  <si>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</si>
  <si>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</si>
  <si>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</si>
  <si>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</si>
  <si>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</si>
  <si>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</si>
  <si>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</si>
  <si>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</si>
  <si>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</si>
  <si>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</si>
  <si>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</si>
  <si>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</si>
  <si>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</si>
  <si>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</si>
  <si>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</si>
  <si>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</si>
  <si>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</si>
  <si>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</si>
  <si>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</si>
  <si>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</si>
  <si>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</si>
  <si>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</si>
  <si>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</si>
  <si>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</si>
  <si>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</si>
  <si>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</si>
  <si>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</si>
  <si>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</si>
  <si>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</si>
  <si>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</si>
  <si>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</si>
  <si>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</si>
  <si>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</si>
  <si>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</si>
  <si>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</si>
  <si>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</si>
  <si>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</si>
  <si>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</si>
  <si>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</si>
  <si>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</si>
  <si>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</si>
  <si>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</si>
  <si>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</si>
  <si>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</si>
  <si>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</si>
  <si>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</si>
  <si>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</si>
  <si>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</si>
  <si>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</si>
  <si>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</si>
  <si>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</si>
  <si>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</si>
  <si>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</si>
  <si>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</si>
  <si>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</si>
  <si>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</si>
  <si>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</si>
  <si>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</si>
  <si>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</si>
  <si>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</si>
  <si>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</si>
  <si>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</si>
  <si>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</si>
  <si>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</si>
  <si>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</si>
  <si>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</si>
  <si>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</si>
  <si>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</si>
  <si>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</si>
  <si>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</si>
  <si>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</si>
  <si>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</si>
  <si>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</si>
  <si>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</si>
  <si>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</si>
  <si>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</si>
  <si>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</si>
  <si>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</si>
  <si>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</si>
  <si>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</si>
  <si>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</si>
  <si>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</si>
  <si>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</si>
  <si>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</si>
  <si>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</si>
  <si>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</si>
  <si>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</si>
  <si>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</si>
  <si>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</si>
  <si>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</si>
  <si>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</si>
  <si>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</si>
  <si>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</si>
  <si>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</si>
  <si>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</si>
  <si>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</si>
  <si>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</si>
  <si>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</si>
  <si>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</si>
  <si>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</si>
  <si>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</si>
  <si>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</si>
  <si>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</si>
  <si>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</si>
  <si>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</si>
  <si>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</si>
  <si>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</si>
  <si>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</si>
  <si>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</si>
  <si>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</si>
  <si>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</si>
  <si>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</si>
  <si>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</si>
  <si>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</si>
  <si>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</si>
  <si>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</si>
  <si>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</si>
  <si>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</si>
  <si>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</si>
  <si>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</si>
  <si>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</si>
  <si>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</si>
  <si>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</si>
  <si>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</si>
  <si>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</si>
  <si>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</si>
  <si>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</si>
  <si>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</si>
  <si>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</si>
  <si>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</si>
  <si>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</si>
  <si>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</si>
  <si>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</si>
  <si>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</si>
  <si>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</si>
  <si>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</si>
  <si>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</si>
  <si>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</si>
  <si>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</si>
  <si>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</si>
  <si>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</si>
  <si>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</si>
  <si>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</si>
  <si>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</si>
  <si>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</si>
  <si>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</si>
  <si>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</si>
  <si>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</si>
  <si>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</si>
  <si>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</si>
  <si>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</si>
  <si>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</si>
  <si>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</si>
  <si>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</si>
  <si>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</si>
  <si>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</si>
  <si>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</si>
  <si>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</si>
  <si>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</si>
  <si>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</si>
  <si>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</si>
  <si>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</si>
  <si>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</si>
  <si>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</si>
  <si>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</si>
  <si>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</si>
  <si>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</si>
  <si>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</si>
  <si>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</si>
  <si>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</si>
  <si>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</si>
  <si>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</si>
  <si>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</si>
  <si>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</si>
  <si>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</si>
  <si>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</si>
  <si>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</si>
  <si>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</si>
  <si>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</si>
  <si>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</si>
  <si>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</si>
  <si>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</si>
  <si>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</si>
  <si>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</si>
  <si>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</si>
  <si>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</si>
  <si>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</si>
  <si>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</si>
  <si>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</si>
  <si>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</si>
  <si>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</si>
  <si>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</si>
  <si>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</si>
  <si>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</si>
  <si>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</si>
  <si>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</si>
  <si>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</si>
  <si>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</si>
  <si>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</si>
  <si>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</si>
  <si>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</si>
  <si>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</si>
  <si>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</si>
  <si>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</si>
  <si>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</si>
  <si>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</si>
  <si>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</si>
  <si>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</si>
  <si>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</si>
  <si>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</si>
  <si>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</si>
  <si>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</si>
  <si>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</si>
  <si>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</si>
  <si>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</si>
  <si>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</si>
  <si>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</si>
  <si>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</si>
  <si>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</si>
  <si>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</si>
  <si>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</si>
  <si>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</si>
  <si>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</si>
  <si>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</si>
  <si>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</si>
  <si>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</si>
  <si>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</si>
  <si>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</si>
  <si>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</si>
  <si>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</si>
  <si>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</si>
  <si>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</si>
  <si>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</si>
  <si>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</si>
  <si>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</si>
  <si>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</si>
  <si>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</si>
  <si>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</si>
  <si>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</si>
  <si>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</si>
  <si>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</si>
  <si>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</si>
  <si>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</si>
  <si>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</si>
  <si>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</si>
  <si>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</si>
  <si>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</si>
  <si>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</si>
  <si>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</si>
  <si>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</si>
  <si>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</si>
  <si>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</si>
  <si>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</si>
  <si>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</si>
  <si>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</si>
  <si>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</si>
  <si>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</si>
  <si>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</si>
  <si>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</si>
  <si>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</si>
  <si>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</si>
  <si>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</si>
  <si>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</si>
  <si>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</si>
  <si>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</si>
  <si>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</si>
  <si>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</si>
  <si>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</si>
  <si>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</si>
  <si>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</si>
  <si>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</si>
  <si>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</si>
  <si>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</si>
  <si>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</si>
  <si>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</si>
  <si>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</si>
  <si>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</si>
  <si>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</si>
  <si>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</si>
  <si>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</si>
  <si>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</si>
  <si>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</si>
  <si>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</si>
  <si>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</si>
  <si>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</si>
  <si>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</si>
  <si>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</si>
  <si>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</si>
  <si>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</si>
  <si>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</si>
  <si>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</si>
  <si>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</si>
  <si>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</si>
  <si>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</si>
  <si>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</si>
  <si>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</si>
  <si>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</si>
  <si>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</si>
  <si>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</si>
  <si>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</si>
  <si>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</si>
  <si>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</si>
  <si>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</si>
  <si>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</si>
  <si>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</si>
  <si>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</si>
  <si>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</si>
  <si>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</si>
  <si>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</si>
  <si>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</si>
  <si>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</si>
  <si>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</si>
  <si>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</si>
  <si>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</si>
  <si>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</si>
  <si>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</si>
  <si>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</si>
  <si>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</si>
  <si>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</si>
  <si>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</si>
  <si>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</si>
  <si>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</si>
  <si>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</si>
  <si>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</si>
  <si>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</si>
  <si>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</si>
  <si>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</si>
  <si>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</si>
  <si>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</si>
  <si>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</si>
  <si>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</si>
  <si>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</si>
  <si>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</si>
  <si>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</si>
  <si>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</si>
  <si>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</si>
  <si>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</si>
  <si>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</si>
  <si>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</si>
  <si>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</si>
  <si>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</si>
  <si>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</si>
  <si>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</si>
  <si>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</si>
  <si>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</si>
  <si>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</si>
  <si>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</si>
  <si>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</si>
  <si>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</si>
  <si>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</si>
  <si>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</si>
  <si>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</si>
  <si>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</si>
  <si>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</si>
  <si>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</si>
  <si>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</si>
  <si>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</si>
  <si>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</si>
  <si>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</si>
  <si>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</si>
  <si>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</si>
  <si>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</si>
  <si>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</si>
  <si>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</si>
  <si>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</si>
  <si>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</si>
  <si>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</si>
  <si>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</si>
  <si>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</si>
  <si>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</si>
  <si>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</si>
  <si>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</si>
  <si>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</si>
  <si>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</si>
  <si>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</si>
  <si>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</si>
  <si>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</si>
  <si>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</si>
  <si>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</si>
  <si>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</si>
  <si>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</si>
  <si>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</si>
  <si>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</si>
  <si>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</si>
  <si>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</si>
  <si>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</si>
  <si>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</si>
  <si>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</si>
  <si>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</si>
  <si>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</si>
  <si>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</si>
  <si>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</si>
  <si>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</si>
  <si>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</si>
  <si>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</si>
  <si>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</si>
  <si>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</si>
  <si>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</si>
  <si>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</si>
  <si>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</si>
  <si>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</si>
  <si>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</si>
  <si>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</si>
  <si>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</si>
  <si>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</si>
  <si>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</si>
  <si>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</si>
  <si>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</si>
  <si>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</si>
  <si>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</si>
  <si>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</si>
  <si>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</si>
  <si>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</si>
  <si>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</si>
  <si>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</si>
  <si>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</si>
  <si>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</si>
  <si>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</si>
  <si>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</si>
  <si>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</si>
  <si>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</si>
  <si>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</si>
  <si>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</si>
  <si>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</si>
  <si>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</si>
  <si>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</si>
  <si>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</si>
  <si>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</si>
  <si>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</si>
  <si>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</si>
  <si>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</si>
  <si>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</si>
  <si>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</si>
  <si>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</si>
  <si>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</si>
  <si>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</si>
  <si>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</si>
  <si>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</si>
  <si>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</si>
  <si>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</si>
  <si>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</si>
  <si>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</si>
  <si>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</si>
  <si>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</si>
  <si>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</si>
  <si>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</si>
  <si>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</si>
  <si>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</si>
  <si>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</si>
  <si>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</si>
  <si>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</si>
  <si>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</si>
  <si>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</si>
  <si>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</si>
  <si>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</si>
  <si>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</si>
  <si>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</si>
  <si>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</si>
  <si>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</si>
  <si>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</si>
  <si>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</si>
  <si>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</si>
  <si>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</si>
  <si>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</si>
  <si>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</si>
  <si>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</si>
  <si>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</si>
  <si>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</si>
  <si>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</si>
  <si>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</si>
  <si>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</si>
  <si>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</si>
  <si>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</si>
  <si>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</si>
  <si>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</si>
  <si>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</si>
  <si>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</si>
  <si>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</si>
  <si>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</si>
  <si>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</si>
  <si>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</si>
  <si>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</si>
  <si>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</si>
  <si>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</si>
  <si>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</si>
  <si>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</si>
  <si>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</si>
  <si>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</si>
  <si>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</si>
  <si>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</si>
  <si>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</si>
  <si>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</si>
  <si>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</si>
  <si>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</si>
  <si>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</si>
  <si>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</si>
  <si>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</si>
  <si>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</si>
  <si>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</si>
  <si>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</si>
  <si>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</si>
  <si>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</si>
  <si>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</si>
  <si>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</si>
  <si>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</si>
  <si>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</si>
  <si>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</si>
  <si>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</si>
  <si>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</si>
  <si>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</si>
  <si>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</si>
  <si>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</si>
  <si>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</si>
  <si>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</si>
  <si>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</si>
  <si>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</si>
  <si>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</si>
  <si>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</si>
  <si>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</si>
  <si>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</si>
  <si>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</si>
  <si>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</si>
  <si>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</si>
  <si>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</si>
  <si>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</si>
  <si>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</si>
  <si>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</si>
  <si>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</si>
  <si>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</si>
  <si>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</si>
  <si>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</si>
  <si>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</si>
  <si>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</si>
  <si>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</si>
  <si>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</si>
  <si>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</si>
  <si>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</si>
  <si>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</si>
  <si>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</si>
  <si>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</si>
  <si>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</si>
  <si>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</si>
  <si>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</si>
  <si>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</si>
  <si>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</si>
  <si>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</si>
  <si>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</si>
  <si>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</si>
  <si>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</si>
  <si>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</si>
  <si>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</si>
  <si>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</si>
  <si>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</si>
  <si>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</si>
  <si>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</si>
  <si>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</si>
  <si>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</si>
  <si>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</si>
  <si>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</si>
  <si>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</si>
  <si>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</si>
  <si>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</si>
  <si>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</si>
  <si>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</si>
  <si>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</si>
  <si>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</si>
  <si>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</si>
  <si>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</si>
  <si>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</si>
  <si>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</si>
  <si>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</si>
  <si>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</si>
  <si>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</si>
  <si>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</si>
  <si>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</si>
  <si>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</si>
  <si>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</si>
  <si>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</si>
  <si>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</si>
  <si>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</si>
  <si>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</si>
  <si>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</si>
  <si>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</si>
  <si>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</si>
  <si>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</si>
  <si>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</si>
  <si>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</si>
  <si>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</si>
  <si>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</si>
  <si>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</si>
  <si>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</si>
  <si>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</si>
  <si>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</si>
  <si>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</si>
  <si>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</si>
  <si>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</si>
  <si>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</si>
  <si>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</si>
  <si>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</si>
  <si>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</si>
  <si>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</si>
  <si>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</si>
  <si>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</si>
  <si>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</si>
  <si>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</si>
  <si>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</si>
  <si>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</si>
  <si>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</si>
  <si>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</si>
  <si>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</si>
  <si>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</si>
  <si>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</si>
  <si>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</si>
  <si>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</si>
  <si>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</si>
  <si>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</si>
  <si>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</si>
  <si>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</si>
  <si>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</si>
  <si>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</si>
  <si>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</si>
  <si>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</si>
  <si>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</si>
  <si>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</si>
  <si>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</si>
  <si>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</si>
  <si>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</si>
  <si>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</si>
  <si>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</si>
  <si>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</si>
  <si>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</si>
  <si>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</si>
  <si>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</si>
  <si>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</si>
  <si>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</si>
  <si>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</si>
  <si>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</si>
  <si>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</si>
  <si>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</si>
  <si>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</si>
  <si>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</si>
  <si>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</si>
  <si>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</si>
  <si>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</si>
  <si>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</si>
  <si>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</si>
  <si>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</si>
  <si>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</si>
  <si>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</si>
  <si>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</si>
  <si>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</si>
  <si>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</si>
  <si>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</si>
  <si>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</si>
  <si>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</si>
  <si>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</si>
  <si>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</si>
  <si>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</si>
  <si>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</si>
  <si>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</si>
  <si>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</si>
  <si>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</si>
  <si>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</si>
  <si>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</si>
  <si>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</si>
  <si>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</si>
  <si>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</si>
  <si>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</si>
  <si>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</si>
  <si>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</si>
  <si>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</si>
  <si>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</si>
  <si>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</si>
  <si>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</si>
  <si>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</si>
  <si>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</si>
  <si>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</si>
  <si>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</si>
  <si>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</si>
  <si>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</si>
  <si>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</si>
  <si>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</si>
  <si>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</si>
  <si>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</si>
  <si>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</si>
  <si>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</si>
  <si>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</si>
  <si>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</si>
  <si>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</si>
  <si>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</si>
  <si>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</si>
  <si>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</si>
  <si>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</si>
  <si>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</si>
  <si>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</si>
  <si>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</si>
  <si>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</si>
  <si>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</si>
  <si>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</si>
  <si>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</si>
  <si>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</si>
  <si>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</si>
  <si>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</si>
  <si>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</si>
  <si>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</si>
  <si>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</si>
  <si>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</si>
  <si>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</si>
  <si>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</si>
  <si>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</si>
  <si>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</si>
  <si>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</si>
  <si>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</si>
  <si>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</si>
  <si>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</si>
  <si>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</si>
  <si>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</si>
  <si>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</si>
  <si>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</si>
  <si>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</si>
  <si>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</si>
  <si>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</si>
  <si>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</si>
  <si>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</si>
  <si>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</si>
  <si>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</si>
  <si>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</si>
  <si>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</si>
  <si>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</si>
  <si>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</si>
  <si>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</si>
  <si>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</si>
  <si>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</si>
  <si>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</si>
  <si>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</si>
  <si>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</si>
  <si>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</si>
  <si>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</si>
  <si>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</si>
  <si>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</si>
  <si>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</si>
  <si>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</si>
  <si>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</si>
  <si>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</si>
  <si>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</si>
  <si>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</si>
  <si>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</si>
  <si>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</si>
  <si>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</si>
  <si>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</si>
  <si>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</si>
  <si>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</si>
  <si>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</si>
  <si>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</si>
  <si>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</si>
  <si>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</si>
  <si>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</si>
  <si>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</si>
  <si>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</si>
  <si>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</si>
  <si>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</si>
  <si>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</si>
  <si>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</si>
  <si>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</si>
  <si>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</si>
  <si>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</si>
  <si>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</si>
  <si>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</si>
  <si>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</si>
  <si>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</si>
  <si>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</si>
  <si>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</si>
  <si>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</si>
  <si>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</si>
  <si>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</si>
  <si>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</si>
  <si>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</si>
  <si>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</si>
  <si>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</si>
  <si>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</si>
  <si>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</si>
  <si>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</si>
  <si>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</si>
  <si>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</si>
  <si>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</si>
  <si>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</si>
  <si>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</si>
  <si>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</si>
  <si>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</si>
  <si>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</si>
  <si>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</si>
  <si>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</si>
  <si>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</si>
  <si>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</si>
  <si>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</si>
  <si>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</si>
  <si>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</si>
  <si>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</si>
  <si>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</si>
  <si>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</si>
  <si>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</si>
  <si>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</si>
  <si>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</si>
  <si>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</si>
  <si>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</si>
  <si>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</si>
  <si>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</si>
  <si>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</si>
  <si>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</si>
  <si>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</si>
  <si>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</si>
  <si>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</si>
  <si>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</si>
  <si>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</si>
  <si>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</si>
  <si>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</si>
  <si>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</si>
  <si>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</si>
  <si>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</si>
  <si>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</si>
  <si>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</si>
  <si>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</si>
  <si>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</si>
  <si>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</si>
  <si>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</si>
  <si>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</si>
  <si>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</si>
  <si>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</si>
  <si>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</si>
  <si>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</si>
  <si>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</si>
  <si>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</si>
  <si>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</si>
  <si>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</si>
  <si>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</si>
  <si>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</si>
  <si>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</si>
  <si>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</si>
  <si>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</si>
  <si>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</si>
  <si>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</si>
  <si>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</si>
  <si>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</si>
  <si>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</si>
  <si>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</si>
  <si>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</si>
  <si>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</si>
  <si>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</si>
  <si>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</si>
  <si>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</si>
  <si>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</si>
  <si>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</si>
  <si>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</si>
  <si>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</si>
  <si>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</si>
  <si>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</si>
  <si>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</si>
  <si>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</si>
  <si>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</si>
  <si>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</si>
  <si>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</si>
  <si>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</si>
  <si>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</si>
  <si>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</si>
  <si>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</si>
  <si>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</si>
  <si>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</si>
  <si>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</si>
  <si>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</si>
  <si>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</si>
  <si>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</si>
  <si>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</si>
  <si>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</si>
  <si>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</si>
  <si>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</si>
  <si>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</si>
  <si>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</si>
  <si>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</si>
  <si>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</si>
  <si>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</si>
  <si>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</si>
  <si>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</si>
  <si>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</si>
  <si>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</si>
  <si>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</si>
  <si>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</si>
  <si>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</si>
  <si>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</si>
  <si>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</si>
  <si>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</si>
  <si>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</si>
  <si>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</si>
  <si>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</si>
  <si>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</si>
  <si>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</si>
  <si>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</si>
  <si>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</si>
  <si>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</si>
  <si>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</si>
  <si>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</si>
  <si>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</si>
  <si>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</si>
  <si>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</si>
  <si>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</si>
  <si>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</si>
  <si>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</si>
  <si>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</si>
  <si>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</si>
  <si>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</si>
  <si>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</si>
  <si>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</si>
  <si>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</si>
  <si>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</si>
  <si>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</si>
  <si>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</si>
  <si>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</si>
  <si>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</si>
  <si>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</si>
  <si>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</si>
  <si>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</si>
  <si>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</si>
  <si>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</si>
  <si>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</si>
  <si>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</si>
  <si>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</si>
  <si>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</si>
  <si>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</si>
  <si>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</si>
  <si>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</si>
  <si>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</si>
  <si>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</si>
  <si>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</si>
  <si>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</si>
  <si>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</si>
  <si>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</si>
  <si>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</si>
  <si>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</si>
  <si>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</si>
  <si>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</si>
  <si>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</si>
  <si>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</si>
  <si>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</si>
  <si>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</si>
  <si>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</si>
  <si>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</si>
  <si>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</si>
  <si>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</si>
  <si>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</si>
  <si>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</si>
  <si>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</si>
  <si>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</si>
  <si>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</si>
  <si>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</si>
  <si>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</si>
  <si>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</si>
  <si>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</si>
  <si>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</si>
  <si>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</si>
  <si>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</si>
  <si>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</si>
  <si>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</si>
  <si>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</si>
  <si>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</si>
  <si>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</si>
  <si>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</si>
  <si>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</si>
  <si>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</si>
  <si>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</si>
  <si>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</si>
  <si>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</si>
  <si>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</si>
  <si>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</si>
  <si>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</si>
  <si>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</si>
  <si>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</si>
  <si>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</si>
  <si>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</si>
  <si>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</si>
  <si>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</si>
  <si>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</si>
  <si>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</si>
  <si>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</si>
  <si>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</si>
  <si>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</si>
  <si>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</si>
  <si>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</si>
  <si>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</si>
  <si>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</si>
  <si>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</si>
  <si>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</si>
  <si>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</si>
  <si>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</si>
  <si>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</si>
  <si>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</si>
  <si>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</si>
  <si>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</si>
  <si>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</si>
  <si>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</si>
  <si>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</si>
  <si>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</si>
  <si>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</si>
  <si>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</si>
  <si>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</si>
  <si>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</si>
  <si>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</si>
  <si>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</si>
  <si>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</si>
  <si>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</si>
  <si>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</si>
  <si>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</si>
  <si>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</si>
  <si>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</si>
  <si>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</si>
  <si>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</si>
  <si>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</si>
  <si>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</si>
  <si>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</si>
  <si>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</si>
  <si>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</si>
  <si>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</si>
  <si>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</si>
  <si>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</si>
  <si>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</si>
  <si>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</si>
  <si>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</si>
  <si>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</si>
  <si>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</si>
  <si>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</si>
  <si>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</si>
  <si>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</si>
  <si>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</si>
  <si>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</si>
  <si>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</si>
  <si>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</si>
  <si>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</si>
  <si>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</si>
  <si>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</si>
  <si>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</si>
  <si>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</si>
  <si>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</si>
  <si>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</si>
  <si>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</si>
  <si>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</si>
  <si>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</si>
  <si>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</si>
  <si>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</si>
  <si>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</si>
  <si>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</si>
  <si>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</si>
  <si>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</si>
  <si>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</si>
  <si>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</si>
  <si>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</si>
  <si>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</si>
  <si>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</si>
  <si>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</si>
  <si>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</si>
  <si>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</si>
  <si>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</si>
  <si>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</si>
  <si>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</si>
  <si>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</si>
  <si>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</si>
  <si>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</si>
  <si>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</si>
  <si>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</si>
  <si>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</si>
  <si>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</si>
  <si>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</si>
  <si>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</si>
  <si>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</si>
  <si>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</si>
  <si>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</si>
  <si>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</si>
  <si>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</si>
  <si>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</si>
  <si>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</si>
  <si>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</si>
  <si>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</si>
  <si>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</si>
  <si>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</si>
  <si>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</si>
  <si>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</si>
  <si>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</si>
  <si>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</si>
  <si>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</si>
  <si>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</si>
  <si>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</si>
  <si>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</si>
  <si>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</si>
  <si>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</si>
  <si>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</si>
  <si>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</si>
  <si>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</si>
  <si>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</si>
  <si>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</si>
  <si>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</si>
  <si>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</si>
  <si>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</si>
  <si>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</si>
  <si>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</si>
  <si>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</si>
  <si>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</si>
  <si>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</si>
  <si>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</si>
  <si>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</si>
  <si>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</si>
  <si>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</si>
  <si>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</si>
  <si>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</si>
  <si>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</si>
  <si>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</si>
  <si>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</si>
  <si>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</si>
  <si>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</si>
  <si>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</si>
  <si>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</si>
  <si>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</si>
  <si>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</si>
  <si>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</si>
  <si>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</si>
  <si>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</si>
  <si>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</si>
  <si>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</si>
  <si>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</si>
  <si>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</si>
  <si>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</si>
  <si>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</si>
  <si>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</si>
  <si>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</si>
  <si>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</si>
  <si>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</si>
  <si>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</si>
  <si>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</si>
  <si>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</si>
  <si>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</si>
  <si>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</si>
  <si>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</si>
  <si>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</si>
  <si>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</si>
  <si>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</si>
  <si>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</si>
  <si>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</si>
  <si>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</si>
  <si>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</si>
  <si>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</si>
  <si>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</si>
  <si>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</si>
  <si>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</si>
  <si>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</si>
  <si>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</si>
  <si>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</si>
  <si>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</si>
  <si>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</si>
  <si>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</si>
  <si>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</si>
  <si>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</si>
  <si>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</si>
  <si>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</si>
  <si>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</si>
  <si>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</si>
  <si>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</si>
  <si>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</si>
  <si>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</si>
  <si>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</si>
  <si>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</si>
  <si>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</si>
  <si>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</si>
  <si>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</si>
  <si>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</si>
  <si>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</si>
  <si>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</si>
  <si>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</si>
  <si>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</si>
  <si>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</si>
  <si>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</si>
  <si>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</si>
  <si>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</si>
  <si>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</si>
  <si>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</si>
  <si>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</si>
  <si>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</si>
  <si>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</si>
  <si>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</si>
  <si>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</si>
  <si>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</si>
  <si>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</si>
  <si>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</si>
  <si>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</si>
  <si>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</si>
  <si>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</si>
  <si>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</si>
  <si>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</si>
  <si>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</si>
  <si>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</si>
  <si>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</si>
  <si>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</si>
  <si>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</si>
  <si>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</si>
  <si>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</si>
  <si>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</si>
  <si>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</si>
  <si>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</si>
  <si>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</si>
  <si>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</si>
  <si>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</si>
  <si>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</si>
  <si>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</si>
  <si>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</si>
  <si>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</si>
  <si>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</si>
  <si>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</si>
  <si>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</si>
  <si>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</si>
  <si>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</si>
  <si>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</si>
  <si>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</si>
  <si>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</si>
  <si>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</si>
  <si>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</si>
  <si>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</si>
  <si>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</si>
  <si>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</si>
  <si>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</si>
  <si>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</si>
  <si>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</si>
  <si>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</si>
  <si>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</si>
  <si>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</si>
  <si>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</si>
  <si>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</si>
  <si>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</si>
  <si>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</si>
  <si>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</si>
  <si>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</si>
  <si>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</si>
  <si>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</si>
  <si>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</si>
  <si>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</si>
  <si>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</si>
  <si>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</si>
  <si>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</si>
  <si>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</si>
  <si>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</si>
  <si>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</si>
  <si>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</si>
  <si>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</si>
  <si>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</si>
  <si>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</si>
  <si>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</si>
  <si>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</si>
  <si>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</si>
  <si>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</si>
  <si>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</si>
  <si>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</si>
  <si>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</si>
  <si>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</si>
  <si>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</si>
  <si>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</si>
  <si>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</si>
  <si>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</si>
  <si>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</si>
  <si>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</si>
  <si>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</si>
  <si>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</si>
  <si>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</si>
  <si>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</si>
  <si>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</si>
  <si>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</si>
  <si>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</si>
  <si>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</si>
  <si>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</si>
  <si>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</si>
  <si>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</si>
  <si>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</si>
  <si>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</si>
  <si>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</si>
  <si>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</si>
  <si>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</si>
  <si>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</si>
  <si>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</si>
  <si>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</si>
  <si>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</si>
  <si>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</si>
  <si>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</si>
  <si>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</si>
  <si>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</si>
  <si>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</si>
  <si>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</si>
  <si>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</si>
  <si>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</si>
  <si>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</si>
  <si>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</si>
  <si>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</si>
  <si>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</si>
  <si>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</si>
  <si>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</si>
  <si>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</si>
  <si>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</si>
  <si>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</si>
  <si>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</si>
  <si>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</si>
  <si>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</si>
  <si>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</si>
  <si>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</si>
  <si>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</si>
  <si>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</si>
  <si>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</si>
  <si>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</si>
  <si>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</si>
  <si>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</si>
  <si>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</si>
  <si>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</si>
  <si>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</si>
  <si>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</si>
  <si>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</si>
  <si>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</si>
  <si>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</si>
  <si>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</si>
  <si>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</si>
  <si>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</si>
  <si>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</si>
  <si>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</si>
  <si>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</si>
  <si>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</si>
  <si>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</si>
  <si>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</si>
  <si>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</si>
  <si>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</si>
  <si>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</si>
  <si>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</si>
  <si>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</si>
  <si>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</si>
  <si>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</si>
  <si>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</si>
  <si>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</si>
  <si>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</si>
  <si>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</si>
  <si>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</si>
  <si>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</si>
  <si>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</si>
  <si>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</si>
  <si>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</si>
  <si>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</si>
  <si>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</si>
  <si>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</si>
  <si>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</si>
  <si>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</si>
  <si>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</si>
  <si>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</si>
  <si>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</si>
  <si>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</si>
  <si>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</si>
  <si>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</si>
  <si>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</si>
  <si>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</si>
  <si>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</si>
  <si>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</si>
  <si>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</si>
  <si>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</si>
  <si>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</si>
  <si>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</si>
  <si>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</si>
  <si>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</si>
  <si>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</si>
  <si>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</si>
  <si>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</si>
  <si>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</si>
  <si>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</si>
  <si>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</si>
  <si>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</si>
  <si>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</si>
  <si>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</si>
  <si>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</si>
  <si>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</si>
  <si>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</si>
  <si>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</si>
  <si>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</si>
  <si>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</si>
  <si>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</si>
  <si>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</si>
  <si>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</si>
  <si>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</si>
  <si>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</si>
  <si>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</si>
  <si>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</si>
  <si>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</si>
  <si>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</si>
  <si>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</si>
  <si>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</si>
  <si>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</si>
  <si>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</si>
  <si>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</si>
  <si>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</si>
  <si>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</si>
  <si>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</si>
  <si>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</si>
  <si>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</si>
  <si>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</si>
  <si>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</si>
  <si>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</si>
  <si>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</si>
  <si>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</si>
  <si>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</si>
  <si>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</si>
  <si>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</si>
  <si>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</si>
  <si>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</si>
  <si>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</si>
  <si>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</si>
  <si>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</si>
  <si>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</si>
  <si>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</si>
  <si>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</si>
  <si>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</si>
  <si>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</si>
  <si>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</si>
  <si>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</si>
  <si>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</si>
  <si>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</si>
  <si>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</si>
  <si>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</si>
  <si>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</si>
  <si>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</si>
  <si>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</si>
  <si>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</si>
  <si>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</si>
  <si>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</si>
  <si>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</si>
  <si>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</si>
  <si>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</si>
  <si>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</si>
  <si>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</si>
  <si>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</si>
  <si>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</si>
  <si>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</si>
  <si>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</si>
  <si>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</si>
  <si>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</si>
  <si>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</si>
  <si>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</si>
  <si>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</si>
  <si>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</si>
  <si>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</si>
  <si>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</si>
  <si>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</si>
  <si>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</si>
  <si>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</si>
  <si>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</si>
  <si>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</si>
  <si>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</si>
  <si>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</si>
  <si>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</si>
  <si>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</si>
  <si>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</si>
  <si>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</si>
  <si>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</si>
  <si>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</si>
  <si>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</si>
  <si>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</si>
  <si>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</si>
  <si>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</si>
  <si>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</si>
  <si>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</si>
  <si>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</si>
  <si>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</si>
  <si>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</si>
  <si>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</si>
  <si>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</si>
  <si>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</si>
  <si>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</si>
  <si>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</si>
  <si>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</si>
  <si>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</si>
  <si>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</si>
  <si>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</si>
  <si>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</si>
  <si>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</si>
  <si>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</si>
  <si>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</si>
  <si>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</si>
  <si>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</si>
  <si>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</si>
  <si>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</si>
  <si>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</si>
  <si>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</si>
  <si>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</si>
  <si>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</si>
  <si>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</si>
  <si>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</si>
  <si>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</si>
  <si>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</si>
  <si>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</si>
  <si>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</si>
  <si>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</si>
  <si>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</si>
  <si>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</si>
  <si>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</si>
  <si>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</si>
  <si>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</si>
  <si>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</si>
  <si>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</si>
  <si>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</si>
  <si>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</si>
  <si>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</si>
  <si>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</si>
  <si>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</si>
  <si>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</si>
  <si>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</si>
  <si>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</si>
  <si>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</si>
  <si>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</si>
  <si>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</si>
  <si>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</si>
  <si>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</si>
  <si>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</si>
  <si>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</si>
  <si>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</si>
  <si>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</si>
  <si>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</si>
  <si>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</si>
  <si>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</si>
  <si>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</si>
  <si>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</si>
  <si>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</si>
  <si>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</si>
  <si>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</si>
  <si>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</si>
  <si>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</si>
  <si>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</si>
  <si>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</si>
  <si>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</si>
  <si>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</si>
  <si>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</si>
  <si>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</si>
  <si>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</si>
  <si>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</si>
  <si>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</si>
  <si>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</si>
  <si>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</si>
  <si>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</si>
  <si>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</si>
  <si>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</si>
  <si>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</si>
  <si>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</si>
  <si>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</si>
  <si>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</si>
  <si>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</si>
  <si>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</si>
  <si>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</si>
  <si>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</si>
  <si>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</si>
  <si>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</si>
  <si>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</si>
  <si>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</si>
  <si>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</si>
  <si>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</si>
  <si>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</si>
  <si>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</si>
  <si>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</si>
  <si>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</si>
  <si>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</si>
  <si>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</si>
  <si>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</si>
  <si>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</si>
  <si>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</si>
  <si>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</si>
  <si>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</si>
  <si>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</si>
  <si>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</si>
  <si>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</si>
  <si>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</si>
  <si>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</si>
  <si>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</si>
  <si>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</si>
  <si>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</si>
  <si>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</si>
  <si>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</si>
  <si>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</si>
  <si>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</si>
  <si>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</si>
  <si>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</si>
  <si>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</si>
  <si>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</si>
  <si>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</si>
  <si>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</si>
  <si>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</si>
  <si>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</si>
  <si>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</si>
  <si>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</si>
  <si>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</si>
  <si>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</si>
  <si>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</si>
  <si>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</si>
  <si>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</si>
  <si>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</si>
  <si>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</si>
  <si>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</si>
  <si>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</si>
  <si>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</si>
  <si>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</si>
  <si>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</si>
  <si>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</si>
  <si>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</si>
  <si>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</si>
  <si>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</si>
  <si>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</si>
  <si>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</si>
  <si>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</si>
  <si>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</si>
  <si>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</si>
  <si>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</si>
  <si>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</si>
  <si>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</si>
  <si>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</si>
  <si>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</si>
  <si>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</si>
  <si>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</si>
  <si>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</si>
  <si>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</si>
  <si>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</si>
  <si>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</si>
  <si>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</si>
  <si>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</si>
  <si>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</si>
  <si>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</si>
  <si>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</si>
  <si>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</si>
  <si>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</si>
  <si>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</si>
  <si>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</si>
  <si>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</si>
  <si>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</si>
  <si>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</si>
  <si>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</si>
  <si>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</si>
  <si>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</si>
  <si>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</si>
  <si>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</si>
  <si>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</si>
  <si>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</si>
  <si>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</si>
  <si>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</si>
  <si>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</si>
  <si>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</si>
  <si>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</si>
  <si>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</si>
  <si>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</si>
  <si>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</si>
  <si>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</si>
  <si>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</si>
  <si>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</si>
  <si>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</si>
  <si>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</si>
  <si>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</si>
  <si>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</si>
  <si>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</si>
  <si>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</si>
  <si>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</si>
  <si>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</si>
  <si>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</si>
  <si>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</si>
  <si>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</si>
  <si>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</si>
  <si>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</si>
  <si>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</si>
  <si>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</si>
  <si>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</si>
  <si>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</si>
  <si>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</si>
  <si>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</si>
  <si>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</si>
  <si>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</si>
  <si>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</si>
  <si>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</si>
  <si>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</si>
  <si>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</si>
  <si>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</si>
  <si>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</si>
  <si>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</si>
  <si>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</si>
  <si>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</si>
  <si>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</si>
  <si>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</si>
  <si>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</si>
  <si>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</si>
  <si>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</si>
  <si>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</si>
  <si>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</si>
  <si>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</si>
  <si>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</si>
  <si>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</si>
  <si>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</si>
  <si>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</si>
  <si>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</si>
  <si>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</si>
  <si>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</si>
  <si>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</si>
  <si>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</si>
  <si>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</si>
  <si>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</si>
  <si>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</si>
  <si>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</si>
  <si>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</si>
  <si>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</si>
  <si>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</si>
  <si>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</si>
  <si>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</si>
  <si>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</si>
  <si>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</si>
  <si>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</si>
  <si>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</si>
  <si>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</si>
  <si>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</si>
  <si>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</si>
  <si>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</si>
  <si>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</si>
  <si>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</si>
  <si>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</si>
  <si>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</si>
  <si>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</si>
  <si>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</si>
  <si>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</si>
  <si>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</si>
  <si>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</si>
  <si>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</si>
  <si>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</si>
  <si>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</si>
  <si>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</si>
  <si>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</si>
  <si>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</si>
  <si>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</si>
  <si>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</si>
  <si>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</si>
  <si>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</si>
  <si>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</si>
  <si>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</si>
  <si>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</si>
  <si>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</si>
  <si>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</si>
  <si>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</si>
  <si>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</si>
  <si>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</si>
  <si>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</si>
  <si>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</si>
  <si>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</si>
  <si>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</si>
  <si>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</si>
  <si>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</si>
  <si>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</si>
  <si>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</si>
  <si>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</si>
  <si>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</si>
  <si>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</si>
  <si>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</si>
  <si>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</si>
  <si>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</si>
  <si>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</si>
  <si>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</si>
  <si>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</si>
  <si>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</si>
  <si>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</si>
  <si>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</si>
  <si>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</si>
  <si>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</si>
  <si>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</si>
  <si>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</si>
  <si>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</si>
  <si>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</si>
  <si>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</si>
  <si>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</si>
  <si>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</si>
  <si>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</si>
  <si>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</si>
  <si>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</si>
  <si>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</si>
  <si>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</si>
  <si>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</si>
  <si>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</si>
  <si>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</si>
  <si>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</si>
  <si>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</si>
  <si>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</si>
  <si>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</si>
  <si>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</si>
  <si>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</si>
  <si>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</si>
  <si>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</si>
  <si>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</si>
  <si>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</si>
  <si>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</si>
  <si>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</si>
  <si>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</si>
  <si>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</si>
  <si>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</si>
  <si>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</si>
  <si>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</si>
  <si>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</si>
  <si>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</si>
  <si>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</si>
  <si>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</si>
  <si>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</si>
  <si>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</si>
  <si>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</si>
  <si>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</si>
  <si>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</si>
  <si>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</si>
  <si>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</si>
  <si>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</si>
  <si>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</si>
  <si>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</si>
  <si>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</si>
  <si>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</si>
  <si>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</si>
  <si>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</si>
  <si>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</si>
  <si>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</si>
  <si>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</si>
  <si>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</si>
  <si>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</si>
  <si>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</si>
  <si>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</si>
  <si>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</si>
  <si>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</si>
  <si>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</si>
  <si>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</si>
  <si>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</si>
  <si>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</si>
  <si>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</si>
  <si>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</si>
  <si>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</si>
  <si>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</si>
  <si>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</si>
  <si>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</si>
  <si>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</si>
  <si>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</si>
  <si>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</si>
  <si>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</si>
  <si>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</si>
  <si>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</si>
  <si>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</si>
  <si>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</si>
  <si>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</si>
  <si>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</si>
  <si>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</si>
  <si>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</si>
  <si>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</si>
  <si>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</si>
  <si>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</si>
  <si>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</si>
  <si>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</si>
  <si>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</si>
  <si>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</si>
  <si>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</si>
  <si>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</si>
  <si>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</si>
  <si>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</si>
  <si>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</si>
  <si>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</si>
  <si>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</si>
  <si>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</si>
  <si>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</si>
  <si>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</si>
  <si>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</si>
  <si>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</si>
  <si>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</si>
  <si>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</si>
  <si>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</si>
  <si>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</si>
  <si>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</si>
  <si>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</si>
  <si>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</si>
  <si>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</si>
  <si>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</si>
  <si>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</si>
  <si>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</si>
  <si>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</si>
  <si>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</si>
  <si>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</si>
  <si>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</si>
  <si>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</si>
  <si>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</si>
  <si>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</si>
  <si>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</si>
  <si>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</si>
  <si>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</si>
  <si>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</si>
  <si>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</si>
  <si>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</si>
  <si>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</si>
  <si>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</si>
  <si>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</si>
  <si>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</si>
  <si>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</si>
  <si>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</si>
  <si>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</si>
  <si>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</si>
  <si>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</si>
  <si>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</si>
  <si>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</si>
  <si>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</si>
  <si>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</si>
  <si>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</si>
  <si>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</si>
  <si>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</si>
  <si>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</si>
  <si>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</si>
  <si>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</si>
  <si>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</si>
  <si>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</si>
  <si>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</si>
  <si>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</si>
  <si>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</si>
  <si>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</si>
  <si>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</si>
  <si>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</si>
  <si>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</si>
  <si>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</si>
  <si>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</si>
  <si>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</si>
  <si>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</si>
  <si>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</si>
  <si>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</si>
  <si>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</si>
  <si>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</si>
  <si>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</si>
  <si>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</si>
  <si>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</si>
  <si>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</si>
  <si>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</si>
  <si>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</si>
  <si>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</si>
  <si>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</si>
  <si>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</si>
  <si>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</si>
  <si>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</si>
  <si>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</si>
  <si>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</si>
  <si>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</si>
  <si>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</si>
  <si>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</si>
  <si>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</si>
  <si>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</si>
  <si>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</si>
  <si>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</si>
  <si>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</si>
  <si>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</si>
  <si>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</si>
  <si>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</si>
  <si>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</si>
  <si>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</si>
  <si>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</si>
  <si>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</si>
  <si>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</si>
  <si>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</si>
  <si>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</si>
  <si>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</si>
  <si>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</si>
  <si>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</si>
  <si>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</si>
  <si>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</si>
  <si>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</si>
  <si>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</si>
  <si>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</si>
  <si>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</si>
  <si>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</si>
  <si>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</si>
  <si>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</si>
  <si>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</si>
  <si>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</si>
  <si>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</si>
  <si>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</si>
  <si>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</si>
  <si>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</si>
  <si>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</si>
  <si>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</si>
  <si>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</si>
  <si>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</si>
  <si>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</si>
  <si>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</si>
  <si>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</si>
  <si>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</si>
  <si>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</si>
  <si>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</si>
  <si>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</si>
  <si>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</si>
  <si>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</si>
  <si>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</si>
  <si>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</si>
  <si>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</si>
  <si>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</si>
  <si>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</si>
  <si>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</si>
  <si>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</si>
  <si>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</si>
  <si>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</si>
  <si>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</si>
  <si>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</si>
  <si>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</si>
  <si>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</si>
  <si>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</si>
  <si>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</si>
  <si>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</si>
  <si>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</si>
  <si>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</si>
  <si>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</si>
  <si>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</si>
  <si>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</si>
  <si>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</si>
  <si>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</si>
  <si>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</si>
  <si>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</si>
  <si>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</si>
  <si>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</si>
  <si>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</si>
  <si>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</si>
  <si>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</si>
  <si>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</si>
  <si>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</si>
  <si>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</si>
  <si>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</si>
  <si>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</si>
  <si>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</si>
  <si>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</si>
  <si>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</si>
  <si>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</si>
  <si>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</si>
  <si>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</si>
  <si>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</si>
  <si>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</si>
  <si>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</si>
  <si>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</si>
  <si>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</si>
  <si>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</si>
  <si>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</si>
  <si>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</si>
  <si>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</si>
  <si>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</si>
  <si>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</si>
  <si>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</si>
  <si>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</si>
  <si>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</si>
  <si>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</si>
  <si>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</si>
  <si>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</si>
  <si>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</si>
  <si>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</si>
  <si>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</si>
  <si>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</si>
  <si>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</si>
  <si>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</si>
  <si>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</si>
  <si>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</si>
  <si>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</si>
  <si>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</si>
  <si>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</si>
  <si>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</si>
  <si>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</si>
  <si>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</si>
  <si>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</si>
  <si>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</si>
  <si>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</si>
  <si>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</si>
  <si>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</si>
  <si>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</si>
  <si>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</si>
  <si>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</si>
  <si>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</si>
  <si>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</si>
  <si>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</si>
  <si>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</si>
  <si>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</si>
  <si>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</si>
  <si>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</si>
  <si>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</si>
  <si>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</si>
  <si>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</si>
  <si>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</si>
  <si>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</si>
  <si>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</si>
  <si>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</si>
  <si>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</si>
  <si>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</si>
  <si>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</si>
  <si>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</si>
  <si>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</si>
  <si>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</si>
  <si>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</si>
  <si>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</si>
  <si>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</si>
  <si>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</si>
  <si>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</si>
  <si>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</si>
  <si>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</si>
  <si>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</si>
  <si>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</si>
  <si>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</si>
  <si>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</si>
  <si>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</si>
  <si>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</si>
  <si>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</si>
  <si>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</si>
  <si>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</si>
  <si>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</si>
  <si>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</si>
  <si>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</si>
  <si>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</si>
  <si>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</si>
  <si>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</si>
  <si>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</si>
  <si>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</si>
  <si>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</si>
  <si>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</si>
  <si>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</si>
  <si>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</si>
  <si>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</si>
  <si>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</si>
  <si>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</si>
  <si>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</si>
  <si>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</si>
  <si>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</si>
  <si>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</si>
  <si>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</si>
  <si>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</si>
  <si>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</si>
  <si>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</si>
  <si>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</si>
  <si>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</si>
  <si>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</si>
  <si>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</si>
  <si>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</si>
  <si>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</si>
  <si>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</si>
  <si>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</si>
  <si>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</si>
  <si>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</si>
  <si>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</si>
  <si>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</si>
  <si>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</si>
  <si>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</si>
  <si>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</si>
  <si>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</si>
  <si>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</si>
  <si>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</si>
  <si>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</si>
  <si>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</si>
  <si>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</si>
  <si>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</si>
  <si>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</si>
  <si>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</si>
  <si>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</si>
  <si>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</si>
  <si>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</si>
  <si>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</si>
  <si>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</si>
  <si>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</si>
  <si>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</si>
  <si>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</si>
  <si>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</si>
  <si>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</si>
  <si>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</si>
  <si>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</si>
  <si>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</si>
  <si>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</si>
  <si>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</si>
  <si>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</si>
  <si>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</si>
  <si>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</si>
  <si>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</si>
  <si>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</si>
  <si>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</si>
  <si>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</si>
  <si>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</si>
  <si>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</si>
  <si>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</si>
  <si>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</si>
  <si>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</si>
  <si>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</si>
  <si>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</si>
  <si>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</si>
  <si>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</si>
  <si>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</si>
  <si>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</si>
  <si>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</si>
  <si>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</si>
  <si>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</si>
  <si>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</si>
  <si>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</si>
  <si>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</si>
  <si>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</si>
  <si>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</si>
  <si>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</si>
  <si>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</si>
  <si>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</si>
  <si>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</si>
  <si>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</si>
  <si>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</si>
  <si>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</si>
  <si>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</si>
  <si>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</si>
  <si>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</si>
  <si>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</si>
  <si>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</si>
  <si>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</si>
  <si>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</si>
  <si>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</si>
  <si>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</si>
  <si>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</si>
  <si>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</si>
  <si>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</si>
  <si>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</si>
  <si>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</si>
  <si>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</si>
  <si>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</si>
  <si>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</si>
  <si>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</si>
  <si>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</si>
  <si>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</si>
  <si>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</si>
  <si>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</si>
  <si>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</si>
  <si>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</si>
  <si>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</si>
  <si>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</si>
  <si>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</si>
  <si>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</si>
  <si>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</si>
  <si>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</si>
  <si>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</si>
  <si>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</si>
  <si>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</si>
  <si>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</si>
  <si>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</si>
  <si>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</si>
  <si>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</si>
  <si>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</si>
  <si>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</si>
  <si>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</si>
  <si>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</si>
  <si>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</si>
  <si>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</si>
  <si>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</si>
  <si>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</si>
  <si>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</si>
  <si>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</si>
  <si>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</si>
  <si>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</si>
  <si>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</si>
  <si>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</si>
  <si>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</si>
  <si>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</si>
  <si>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</si>
  <si>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</si>
  <si>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</si>
  <si>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</si>
  <si>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</si>
  <si>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</si>
  <si>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</si>
  <si>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</si>
  <si>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</si>
  <si>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</si>
  <si>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</si>
  <si>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</si>
  <si>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</si>
  <si>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</si>
  <si>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</si>
  <si>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</si>
  <si>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</si>
  <si>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</si>
  <si>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</si>
  <si>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</si>
  <si>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</si>
  <si>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</si>
  <si>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</si>
  <si>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</si>
  <si>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</si>
  <si>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</si>
  <si>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</si>
  <si>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</si>
  <si>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</si>
  <si>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</si>
  <si>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</si>
  <si>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</si>
  <si>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</si>
  <si>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</si>
  <si>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</si>
  <si>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</si>
  <si>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</si>
  <si>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</si>
  <si>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</si>
  <si>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</si>
  <si>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</si>
  <si>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</si>
  <si>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</si>
  <si>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</si>
  <si>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</si>
  <si>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</si>
  <si>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</si>
  <si>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</si>
  <si>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</si>
  <si>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</si>
  <si>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</si>
  <si>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</si>
  <si>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</si>
  <si>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</si>
  <si>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</si>
  <si>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</si>
  <si>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</si>
  <si>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</si>
  <si>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</si>
  <si>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</si>
  <si>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</si>
  <si>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</si>
  <si>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</si>
  <si>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</si>
  <si>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</si>
  <si>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</si>
  <si>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</si>
  <si>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</si>
  <si>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</si>
  <si>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</si>
  <si>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</si>
  <si>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</si>
  <si>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</si>
  <si>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</si>
  <si>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</si>
  <si>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</si>
  <si>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</si>
  <si>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</si>
  <si>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</si>
  <si>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</si>
  <si>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</si>
  <si>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</si>
  <si>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</si>
  <si>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</si>
  <si>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</si>
  <si>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</si>
  <si>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</si>
  <si>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</si>
  <si>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</si>
  <si>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</si>
  <si>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</si>
  <si>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</si>
  <si>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</si>
  <si>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</si>
  <si>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</si>
  <si>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</si>
  <si>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</si>
  <si>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</si>
  <si>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</si>
  <si>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</si>
  <si>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</si>
  <si>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</si>
  <si>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</si>
  <si>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</si>
  <si>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</si>
  <si>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</si>
  <si>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</si>
  <si>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</si>
  <si>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</si>
  <si>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</si>
  <si>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</si>
  <si>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</si>
  <si>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</si>
  <si>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</si>
  <si>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</si>
  <si>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</si>
  <si>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</si>
  <si>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</si>
  <si>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</si>
  <si>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</si>
  <si>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</si>
  <si>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</si>
  <si>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</si>
  <si>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</si>
  <si>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</si>
  <si>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</si>
  <si>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</si>
  <si>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</si>
  <si>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</si>
  <si>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</si>
  <si>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</si>
  <si>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</si>
  <si>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</si>
  <si>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</si>
  <si>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</si>
  <si>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</si>
  <si>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</si>
  <si>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</si>
  <si>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</si>
  <si>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</si>
  <si>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</si>
  <si>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</si>
  <si>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</si>
  <si>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</si>
  <si>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</si>
  <si>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</si>
  <si>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</si>
  <si>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</si>
  <si>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</si>
  <si>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</si>
  <si>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</si>
  <si>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</si>
  <si>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</si>
  <si>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</si>
  <si>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</si>
  <si>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</si>
  <si>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</si>
  <si>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</si>
  <si>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</si>
  <si>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</si>
  <si>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</si>
  <si>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</si>
  <si>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</si>
  <si>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</si>
  <si>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</si>
  <si>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</si>
  <si>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</si>
  <si>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</si>
  <si>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</si>
  <si>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</si>
  <si>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</si>
  <si>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</si>
  <si>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</si>
  <si>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</si>
  <si>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</si>
  <si>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</si>
  <si>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</si>
  <si>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</si>
  <si>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</si>
  <si>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</si>
  <si>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</si>
  <si>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</si>
  <si>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</si>
  <si>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</si>
  <si>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</si>
  <si>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</si>
  <si>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</si>
  <si>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</si>
  <si>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</si>
  <si>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</si>
  <si>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</si>
  <si>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</si>
  <si>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</si>
  <si>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</si>
  <si>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</si>
  <si>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</si>
  <si>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</si>
  <si>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</si>
  <si>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</si>
  <si>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</si>
  <si>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</si>
  <si>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</si>
  <si>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</si>
  <si>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</si>
  <si>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</si>
  <si>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</si>
  <si>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</si>
  <si>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</si>
  <si>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</si>
  <si>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</si>
  <si>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</si>
  <si>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</si>
  <si>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</si>
  <si>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</si>
  <si>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</si>
  <si>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</si>
  <si>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</si>
  <si>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</si>
  <si>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</si>
  <si>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</si>
  <si>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</si>
  <si>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</si>
  <si>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</si>
  <si>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</si>
  <si>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</si>
  <si>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</si>
  <si>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</si>
  <si>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</si>
  <si>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</si>
  <si>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</si>
  <si>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</si>
  <si>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</si>
  <si>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</si>
  <si>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</si>
  <si>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</si>
  <si>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</si>
  <si>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</si>
  <si>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</si>
  <si>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</si>
  <si>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</si>
  <si>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</si>
  <si>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</si>
  <si>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</si>
  <si>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</si>
  <si>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</si>
  <si>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</si>
  <si>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</si>
  <si>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</si>
  <si>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</si>
  <si>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</si>
  <si>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</si>
  <si>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</si>
  <si>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</si>
  <si>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</si>
  <si>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</si>
  <si>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</si>
  <si>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</si>
  <si>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</si>
  <si>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</si>
  <si>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</si>
  <si>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</si>
  <si>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</si>
  <si>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</si>
  <si>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</si>
  <si>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</si>
  <si>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</si>
  <si>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</si>
  <si>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</si>
  <si>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</si>
  <si>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</si>
  <si>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</si>
  <si>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</si>
  <si>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</si>
  <si>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</si>
  <si>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</si>
  <si>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</si>
  <si>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</si>
  <si>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</si>
  <si>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</si>
  <si>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</si>
  <si>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</si>
  <si>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</si>
  <si>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</si>
  <si>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</si>
  <si>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</si>
  <si>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</si>
  <si>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</si>
  <si>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</si>
  <si>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</si>
  <si>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</si>
  <si>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</si>
  <si>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</si>
  <si>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</si>
  <si>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</si>
  <si>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</si>
  <si>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</si>
  <si>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</si>
  <si>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</si>
  <si>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</si>
  <si>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</si>
  <si>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</si>
  <si>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</si>
  <si>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</si>
  <si>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</si>
  <si>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</si>
  <si>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</si>
  <si>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</si>
  <si>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</si>
  <si>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</si>
  <si>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</si>
  <si>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</si>
  <si>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</si>
  <si>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</si>
  <si>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</si>
  <si>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</si>
  <si>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</si>
  <si>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</si>
  <si>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</si>
  <si>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</si>
  <si>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</si>
  <si>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</si>
  <si>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</si>
  <si>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</si>
  <si>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</si>
  <si>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</si>
  <si>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</si>
  <si>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</si>
  <si>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</si>
  <si>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</si>
  <si>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</si>
  <si>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</si>
  <si>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</si>
  <si>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</si>
  <si>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</si>
  <si>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</si>
  <si>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</si>
  <si>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</si>
  <si>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</si>
  <si>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</si>
  <si>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</si>
  <si>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</si>
  <si>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</si>
  <si>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</si>
  <si>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</si>
  <si>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</si>
  <si>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</si>
  <si>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</si>
  <si>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</si>
  <si>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</si>
  <si>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</si>
  <si>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</si>
  <si>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</si>
  <si>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</si>
  <si>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</si>
  <si>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</si>
  <si>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</si>
  <si>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</si>
  <si>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</si>
  <si>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</si>
  <si>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</si>
  <si>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</si>
  <si>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</si>
  <si>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</si>
  <si>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</si>
  <si>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</si>
  <si>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</si>
  <si>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</si>
  <si>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</si>
  <si>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</si>
  <si>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</si>
  <si>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</si>
  <si>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</si>
  <si>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</si>
  <si>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</si>
  <si>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</si>
  <si>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</si>
  <si>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</si>
  <si>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</si>
  <si>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</si>
  <si>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</si>
  <si>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</si>
  <si>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</si>
  <si>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</si>
  <si>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</si>
  <si>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</si>
  <si>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</si>
  <si>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</si>
  <si>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</si>
  <si>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</si>
  <si>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</si>
  <si>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</si>
  <si>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</si>
  <si>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</si>
  <si>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</si>
  <si>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</si>
  <si>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</si>
  <si>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</si>
  <si>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</si>
  <si>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</si>
  <si>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</si>
  <si>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</si>
  <si>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</si>
  <si>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</si>
  <si>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</si>
  <si>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</si>
  <si>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</si>
  <si>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</si>
  <si>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</si>
  <si>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</si>
  <si>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</si>
  <si>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</si>
  <si>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</si>
  <si>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</si>
  <si>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</si>
  <si>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</si>
  <si>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</si>
  <si>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</si>
  <si>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</si>
  <si>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</si>
  <si>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</si>
  <si>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</si>
  <si>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</si>
  <si>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</si>
  <si>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</si>
  <si>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</si>
  <si>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</si>
  <si>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</si>
  <si>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</si>
  <si>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</si>
  <si>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</si>
  <si>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</si>
  <si>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</si>
  <si>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</si>
  <si>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</si>
  <si>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</si>
  <si>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</si>
  <si>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</si>
  <si>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</si>
  <si>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</si>
  <si>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</si>
  <si>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</si>
  <si>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</si>
  <si>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</si>
  <si>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</si>
  <si>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</si>
  <si>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</si>
  <si>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</si>
  <si>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</si>
  <si>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</si>
  <si>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</si>
  <si>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</si>
  <si>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</si>
  <si>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</si>
  <si>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</si>
  <si>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</si>
  <si>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</si>
  <si>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</si>
  <si>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</si>
  <si>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</si>
  <si>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</si>
  <si>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</si>
  <si>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</si>
  <si>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</si>
  <si>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</si>
  <si>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</si>
  <si>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</si>
  <si>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</si>
  <si>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</si>
  <si>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</si>
  <si>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</si>
  <si>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</si>
  <si>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</si>
  <si>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</si>
  <si>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</si>
  <si>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</si>
  <si>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</si>
  <si>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</si>
  <si>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</si>
  <si>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</si>
  <si>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</si>
  <si>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</si>
  <si>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</si>
  <si>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</si>
  <si>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</si>
  <si>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</si>
  <si>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</si>
  <si>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</si>
  <si>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</si>
  <si>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</si>
  <si>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</si>
  <si>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</si>
  <si>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</si>
  <si>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</si>
  <si>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</si>
  <si>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</si>
  <si>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</si>
  <si>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</si>
  <si>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</si>
  <si>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</si>
  <si>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</si>
  <si>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</si>
  <si>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</si>
  <si>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</si>
  <si>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</si>
  <si>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</si>
  <si>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</si>
  <si>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</si>
  <si>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</si>
  <si>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</si>
  <si>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</si>
  <si>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</si>
  <si>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</si>
  <si>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</si>
  <si>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</si>
  <si>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</si>
  <si>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</si>
  <si>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</si>
  <si>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</si>
  <si>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</si>
  <si>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</si>
  <si>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</si>
  <si>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</si>
  <si>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</si>
  <si>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</si>
  <si>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</si>
  <si>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</si>
  <si>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</si>
  <si>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</si>
  <si>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</si>
  <si>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</si>
  <si>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</si>
  <si>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</si>
  <si>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</si>
  <si>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</si>
  <si>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</si>
  <si>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</si>
  <si>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</si>
  <si>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</si>
  <si>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</si>
  <si>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</si>
  <si>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</si>
  <si>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</si>
  <si>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</si>
  <si>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</si>
  <si>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</si>
  <si>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</si>
  <si>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</si>
  <si>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</si>
  <si>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</si>
  <si>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</si>
  <si>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</si>
  <si>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</si>
  <si>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</si>
  <si>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</si>
  <si>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</si>
  <si>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</si>
  <si>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</si>
  <si>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</si>
  <si>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</si>
  <si>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</si>
  <si>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</si>
  <si>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</si>
  <si>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</si>
  <si>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</si>
  <si>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</si>
  <si>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</si>
  <si>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</si>
  <si>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</si>
  <si>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</si>
  <si>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</si>
  <si>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</si>
  <si>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</si>
  <si>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</si>
  <si>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</si>
  <si>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</si>
  <si>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</si>
  <si>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</si>
  <si>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</si>
  <si>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</si>
  <si>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</si>
  <si>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</si>
  <si>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</si>
  <si>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</si>
  <si>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</si>
  <si>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</si>
  <si>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</si>
  <si>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</si>
  <si>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</si>
  <si>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</si>
  <si>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</si>
  <si>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</si>
  <si>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</si>
  <si>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</si>
  <si>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</si>
  <si>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</si>
  <si>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</si>
  <si>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</si>
  <si>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</si>
  <si>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</si>
  <si>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</si>
  <si>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</si>
  <si>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</si>
  <si>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</si>
  <si>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</si>
  <si>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</si>
  <si>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</si>
  <si>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</si>
  <si>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</si>
  <si>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</si>
  <si>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</si>
  <si>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</si>
  <si>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</si>
  <si>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</si>
  <si>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</si>
  <si>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</si>
  <si>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</si>
  <si>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</si>
  <si>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</si>
  <si>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</si>
  <si>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</si>
  <si>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</si>
  <si>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</si>
  <si>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</si>
  <si>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</si>
  <si>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</si>
  <si>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</si>
  <si>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</si>
  <si>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</si>
  <si>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</si>
  <si>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</si>
  <si>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</si>
  <si>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</si>
  <si>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</si>
  <si>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</si>
  <si>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</si>
  <si>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</si>
  <si>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</si>
  <si>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</si>
  <si>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</si>
  <si>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</si>
  <si>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</si>
  <si>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</si>
  <si>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</si>
  <si>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</si>
  <si>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</si>
  <si>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</si>
  <si>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</si>
  <si>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</si>
  <si>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</si>
  <si>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</si>
  <si>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</si>
  <si>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</si>
  <si>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</si>
  <si>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</si>
  <si>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</si>
  <si>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</si>
  <si>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</si>
  <si>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</si>
  <si>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</si>
  <si>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</si>
  <si>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</si>
  <si>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</si>
  <si>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</si>
  <si>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</si>
  <si>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</si>
  <si>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</si>
  <si>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</si>
  <si>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</si>
  <si>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</si>
  <si>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</si>
  <si>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</si>
  <si>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</si>
  <si>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</si>
  <si>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</si>
  <si>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</si>
  <si>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</si>
  <si>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</si>
  <si>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</si>
  <si>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</si>
  <si>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</si>
  <si>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</si>
  <si>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</si>
  <si>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</si>
  <si>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</si>
  <si>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</si>
  <si>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</si>
  <si>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</si>
  <si>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</si>
  <si>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</si>
  <si>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</si>
  <si>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</si>
  <si>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</si>
  <si>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</si>
  <si>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</si>
  <si>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</si>
  <si>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</si>
  <si>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</si>
  <si>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</si>
  <si>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</si>
  <si>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</si>
  <si>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</si>
  <si>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</si>
  <si>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</si>
  <si>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</si>
  <si>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</si>
  <si>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</si>
  <si>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</si>
  <si>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</si>
  <si>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</si>
  <si>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</si>
  <si>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</si>
  <si>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</si>
  <si>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</si>
  <si>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</si>
  <si>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</si>
  <si>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</si>
  <si>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</si>
  <si>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</si>
  <si>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</si>
  <si>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</si>
  <si>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</si>
  <si>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</si>
  <si>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</si>
  <si>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</si>
  <si>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</si>
  <si>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</si>
  <si>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</si>
  <si>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</si>
  <si>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</si>
  <si>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</si>
  <si>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</si>
  <si>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</si>
  <si>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</si>
  <si>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</si>
  <si>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</si>
  <si>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</si>
  <si>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</si>
  <si>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</si>
  <si>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</si>
  <si>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</si>
  <si>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</si>
  <si>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</si>
  <si>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</si>
  <si>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</si>
  <si>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</si>
  <si>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</si>
  <si>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</si>
  <si>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</si>
  <si>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</si>
  <si>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</si>
  <si>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</si>
  <si>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</si>
  <si>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</si>
  <si>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</si>
  <si>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</si>
  <si>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</si>
  <si>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</si>
  <si>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</si>
  <si>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</si>
  <si>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</si>
  <si>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</si>
  <si>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</si>
  <si>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</si>
  <si>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</si>
  <si>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</si>
  <si>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</si>
  <si>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</si>
  <si>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</si>
  <si>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</si>
  <si>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</si>
  <si>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</si>
  <si>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</si>
  <si>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</si>
  <si>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</si>
  <si>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</si>
  <si>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</si>
  <si>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</si>
  <si>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</si>
  <si>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</si>
  <si>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</si>
  <si>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</si>
  <si>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</si>
  <si>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</si>
  <si>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</si>
  <si>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</si>
  <si>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</si>
  <si>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</si>
  <si>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</si>
  <si>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</si>
  <si>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</si>
  <si>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</si>
  <si>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</si>
  <si>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</si>
  <si>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</si>
  <si>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</si>
  <si>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</si>
  <si>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</si>
  <si>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</si>
  <si>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</si>
  <si>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</si>
  <si>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</si>
  <si>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</si>
  <si>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</si>
  <si>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</si>
  <si>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</si>
  <si>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</si>
  <si>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</si>
  <si>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</si>
  <si>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</si>
  <si>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</si>
  <si>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</si>
  <si>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</si>
  <si>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</si>
  <si>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</si>
  <si>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</si>
  <si>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</si>
  <si>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</si>
  <si>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</si>
  <si>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</si>
  <si>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</si>
  <si>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</si>
  <si>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</si>
  <si>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</si>
  <si>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</si>
  <si>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</si>
  <si>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</si>
  <si>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</si>
  <si>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</si>
  <si>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</si>
  <si>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</si>
  <si>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</si>
  <si>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</si>
  <si>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</si>
  <si>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</si>
  <si>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</si>
  <si>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</si>
  <si>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</si>
  <si>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</si>
  <si>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</si>
  <si>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</si>
  <si>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</si>
  <si>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</si>
  <si>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</si>
  <si>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</si>
  <si>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</si>
  <si>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</si>
  <si>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</si>
  <si>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</si>
  <si>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</si>
  <si>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</si>
  <si>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</si>
  <si>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</si>
  <si>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</si>
  <si>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</si>
  <si>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</si>
  <si>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</si>
  <si>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</si>
  <si>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</si>
  <si>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</si>
  <si>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</si>
  <si>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</si>
  <si>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</si>
  <si>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</si>
  <si>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</si>
  <si>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</si>
  <si>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</si>
  <si>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</si>
  <si>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</si>
  <si>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</si>
  <si>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</si>
  <si>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</si>
  <si>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</si>
  <si>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</si>
  <si>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</si>
  <si>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</si>
  <si>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</si>
  <si>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</si>
  <si>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</si>
  <si>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</si>
  <si>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</si>
  <si>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</si>
  <si>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</si>
  <si>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</si>
  <si>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</si>
  <si>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</si>
  <si>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</si>
  <si>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</si>
  <si>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</si>
  <si>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</si>
  <si>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</si>
  <si>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</si>
  <si>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</si>
  <si>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</si>
  <si>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</si>
  <si>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</si>
  <si>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</si>
  <si>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</si>
  <si>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</si>
  <si>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</si>
  <si>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</si>
  <si>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</si>
  <si>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</si>
  <si>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</si>
  <si>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</si>
  <si>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</si>
  <si>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</si>
  <si>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</si>
  <si>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</si>
  <si>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</si>
  <si>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</si>
  <si>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</si>
  <si>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</si>
  <si>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</si>
  <si>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</si>
  <si>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</si>
  <si>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</si>
  <si>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</si>
  <si>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</si>
  <si>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</si>
  <si>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</si>
  <si>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</si>
  <si>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</si>
  <si>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</si>
  <si>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</si>
  <si>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</si>
  <si>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</si>
  <si>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</si>
  <si>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</si>
  <si>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</si>
  <si>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</si>
  <si>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</si>
  <si>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</si>
  <si>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</si>
  <si>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</si>
  <si>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</si>
  <si>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</si>
  <si>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</si>
  <si>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</si>
  <si>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</si>
  <si>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</si>
  <si>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</si>
  <si>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</si>
  <si>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</si>
  <si>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</si>
  <si>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</si>
  <si>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</si>
  <si>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</si>
  <si>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</si>
  <si>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</si>
  <si>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</si>
  <si>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</si>
  <si>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</si>
  <si>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</si>
  <si>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</si>
  <si>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</si>
  <si>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</si>
  <si>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</si>
  <si>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</si>
  <si>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</si>
  <si>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</si>
  <si>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</si>
  <si>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</si>
  <si>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</si>
  <si>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</si>
  <si>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</si>
  <si>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</si>
  <si>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</si>
  <si>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</si>
  <si>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</si>
  <si>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</si>
  <si>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</si>
  <si>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</si>
  <si>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</si>
  <si>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</si>
  <si>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</si>
  <si>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</si>
  <si>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</si>
  <si>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</si>
  <si>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</si>
  <si>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</si>
  <si>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</si>
  <si>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</si>
  <si>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</si>
  <si>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</si>
  <si>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</si>
  <si>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</si>
  <si>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</si>
  <si>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</si>
  <si>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</si>
  <si>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</si>
  <si>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</si>
  <si>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</si>
  <si>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</si>
  <si>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</si>
  <si>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</si>
  <si>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</si>
  <si>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</si>
  <si>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</si>
  <si>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</si>
  <si>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</si>
  <si>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</si>
  <si>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</si>
  <si>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</si>
  <si>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</si>
  <si>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</si>
  <si>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</si>
  <si>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</si>
  <si>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</si>
  <si>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</si>
  <si>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</si>
  <si>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</si>
  <si>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</si>
  <si>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</si>
  <si>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</si>
  <si>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</si>
  <si>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</si>
  <si>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</si>
  <si>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</si>
  <si>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</si>
  <si>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</si>
  <si>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</si>
  <si>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</si>
  <si>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</si>
  <si>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</si>
  <si>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</si>
  <si>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</si>
  <si>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</si>
  <si>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</si>
  <si>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</si>
  <si>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</si>
  <si>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</si>
  <si>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</si>
  <si>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</si>
  <si>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</si>
  <si>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</si>
  <si>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</si>
  <si>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</si>
  <si>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</si>
  <si>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</si>
  <si>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</si>
  <si>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</si>
  <si>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</si>
  <si>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</si>
  <si>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</si>
  <si>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</si>
  <si>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</si>
  <si>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</si>
  <si>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</si>
  <si>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</si>
  <si>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</si>
  <si>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</si>
  <si>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</si>
  <si>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</si>
  <si>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</si>
  <si>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</si>
  <si>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</si>
  <si>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</si>
  <si>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</si>
  <si>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</si>
  <si>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</si>
  <si>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</si>
  <si>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</si>
  <si>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</si>
  <si>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</si>
  <si>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</si>
  <si>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</si>
  <si>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</si>
  <si>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</si>
  <si>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</si>
  <si>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</si>
  <si>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</si>
  <si>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</si>
  <si>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</si>
  <si>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</si>
  <si>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</si>
  <si>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</si>
  <si>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</si>
  <si>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</si>
  <si>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</si>
  <si>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</si>
  <si>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</si>
  <si>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</si>
  <si>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</si>
  <si>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</si>
  <si>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</si>
  <si>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</si>
  <si>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</si>
  <si>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</si>
  <si>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</si>
  <si>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</si>
  <si>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</si>
  <si>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</si>
  <si>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</si>
  <si>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</si>
  <si>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</si>
  <si>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</si>
  <si>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</si>
  <si>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</si>
  <si>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</si>
  <si>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</si>
  <si>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</si>
  <si>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</si>
  <si>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</si>
  <si>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</si>
  <si>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</si>
  <si>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</si>
  <si>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</si>
  <si>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</si>
  <si>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</si>
  <si>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</si>
  <si>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</si>
  <si>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</si>
  <si>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</si>
  <si>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</si>
  <si>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</si>
  <si>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</si>
  <si>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</si>
  <si>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</si>
  <si>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</si>
  <si>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</si>
  <si>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</si>
  <si>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</si>
  <si>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</si>
  <si>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</si>
  <si>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</si>
  <si>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</si>
  <si>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</si>
  <si>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</si>
  <si>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</si>
  <si>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</si>
  <si>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</si>
  <si>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</si>
  <si>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</si>
  <si>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</si>
  <si>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</si>
  <si>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</si>
  <si>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</si>
  <si>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</si>
  <si>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</si>
  <si>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</si>
  <si>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</si>
  <si>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</si>
  <si>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</si>
  <si>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</si>
  <si>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</si>
  <si>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</si>
  <si>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</si>
  <si>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</si>
  <si>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</si>
  <si>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</si>
  <si>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</si>
  <si>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</si>
  <si>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</si>
  <si>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</si>
  <si>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</si>
  <si>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</si>
  <si>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</si>
  <si>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</si>
  <si>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</si>
  <si>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</si>
  <si>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</si>
  <si>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</si>
  <si>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</si>
  <si>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</si>
  <si>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</si>
  <si>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</si>
  <si>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</si>
  <si>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</si>
  <si>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</si>
  <si>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</si>
  <si>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</si>
  <si>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</si>
  <si>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</si>
  <si>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</si>
  <si>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</si>
  <si>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</si>
  <si>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</si>
  <si>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</si>
  <si>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</si>
  <si>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</si>
  <si>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</si>
  <si>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</si>
  <si>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</si>
  <si>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</si>
  <si>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</si>
  <si>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</si>
  <si>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</si>
  <si>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</si>
  <si>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</si>
  <si>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</si>
  <si>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</si>
  <si>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</si>
  <si>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</si>
  <si>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</si>
  <si>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</si>
  <si>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</si>
  <si>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</si>
  <si>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</si>
  <si>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</si>
  <si>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</si>
  <si>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</si>
  <si>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</si>
  <si>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</si>
  <si>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</si>
  <si>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</si>
  <si>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</si>
  <si>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</si>
  <si>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</si>
  <si>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</si>
  <si>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</si>
  <si>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</si>
  <si>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</si>
  <si>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</si>
  <si>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</si>
  <si>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</si>
  <si>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</si>
  <si>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</si>
  <si>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</si>
  <si>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</si>
  <si>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</si>
  <si>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</si>
  <si>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</si>
  <si>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</si>
  <si>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</si>
  <si>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</si>
  <si>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</si>
  <si>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</si>
  <si>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</si>
  <si>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</si>
  <si>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</si>
  <si>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</si>
  <si>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</si>
  <si>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</si>
  <si>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</si>
  <si>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</si>
  <si>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</si>
  <si>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</si>
  <si>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</si>
  <si>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</si>
  <si>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</si>
  <si>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</si>
  <si>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</si>
  <si>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</si>
  <si>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</si>
  <si>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</si>
  <si>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</si>
  <si>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</si>
  <si>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</si>
  <si>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</si>
  <si>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</si>
  <si>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</si>
  <si>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</si>
  <si>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</si>
  <si>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</si>
  <si>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</si>
  <si>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</si>
  <si>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</si>
  <si>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</si>
  <si>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</si>
  <si>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</si>
  <si>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</si>
  <si>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</si>
  <si>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</si>
  <si>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</si>
  <si>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</si>
  <si>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</si>
  <si>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</si>
  <si>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</si>
  <si>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</si>
  <si>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</si>
  <si>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</si>
  <si>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</si>
  <si>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</si>
  <si>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</si>
  <si>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</si>
  <si>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</si>
  <si>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</si>
  <si>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</si>
  <si>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</si>
  <si>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</si>
  <si>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</si>
  <si>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</si>
  <si>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</si>
  <si>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</si>
  <si>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</si>
  <si>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</si>
  <si>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</si>
  <si>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</si>
  <si>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</si>
  <si>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</si>
  <si>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</si>
  <si>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</si>
  <si>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</si>
  <si>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</si>
  <si>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</si>
  <si>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</si>
  <si>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</si>
  <si>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</si>
  <si>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</si>
  <si>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</si>
  <si>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</si>
  <si>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</si>
  <si>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</si>
  <si>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</si>
  <si>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</si>
  <si>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</si>
  <si>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</si>
  <si>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</si>
  <si>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</si>
  <si>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</si>
  <si>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</si>
  <si>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</si>
  <si>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</si>
  <si>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</si>
  <si>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</si>
  <si>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</si>
  <si>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</si>
  <si>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</si>
  <si>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</si>
  <si>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</si>
  <si>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</si>
  <si>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</si>
  <si>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</si>
  <si>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</si>
  <si>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</si>
  <si>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</si>
  <si>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</si>
  <si>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</si>
  <si>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</si>
  <si>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</si>
  <si>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</si>
  <si>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</si>
  <si>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</si>
  <si>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</si>
  <si>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</si>
  <si>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</si>
  <si>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</si>
  <si>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</si>
  <si>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</si>
  <si>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</si>
  <si>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</si>
  <si>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</si>
  <si>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</si>
  <si>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</si>
  <si>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</si>
  <si>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</si>
  <si>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</si>
  <si>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</si>
  <si>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</si>
  <si>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</si>
  <si>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</si>
  <si>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</si>
  <si>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</si>
  <si>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</si>
  <si>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</si>
  <si>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</si>
  <si>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</si>
  <si>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</si>
  <si>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</si>
  <si>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</si>
  <si>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</si>
  <si>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</si>
  <si>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</si>
  <si>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</si>
  <si>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</si>
  <si>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</si>
  <si>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</si>
  <si>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</si>
  <si>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</si>
  <si>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</si>
  <si>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</si>
  <si>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</si>
  <si>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</si>
  <si>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</si>
  <si>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</si>
  <si>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</si>
  <si>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</si>
  <si>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</si>
  <si>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</si>
  <si>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</si>
  <si>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</si>
  <si>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</si>
  <si>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</si>
  <si>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</si>
  <si>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</si>
  <si>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</si>
  <si>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</si>
  <si>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</si>
  <si>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</si>
  <si>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</si>
  <si>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</si>
  <si>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</si>
  <si>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</si>
  <si>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</si>
  <si>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</si>
  <si>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</si>
  <si>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</si>
  <si>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</si>
  <si>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</si>
  <si>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</si>
  <si>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</si>
  <si>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</si>
  <si>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</si>
  <si>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</si>
  <si>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</si>
  <si>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</si>
  <si>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</si>
  <si>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</si>
  <si>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</si>
  <si>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</si>
  <si>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</si>
  <si>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</si>
  <si>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</si>
  <si>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</si>
  <si>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</si>
  <si>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</si>
  <si>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</si>
  <si>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</si>
  <si>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</si>
  <si>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</si>
  <si>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</si>
  <si>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</si>
  <si>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</si>
  <si>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</si>
  <si>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</si>
  <si>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</si>
  <si>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</si>
  <si>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</si>
  <si>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</si>
  <si>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</si>
  <si>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</si>
  <si>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</si>
  <si>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</si>
  <si>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</si>
  <si>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</si>
  <si>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</si>
  <si>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</si>
  <si>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</si>
  <si>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</si>
  <si>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</si>
  <si>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</si>
  <si>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</si>
  <si>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</si>
  <si>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</si>
  <si>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</si>
  <si>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</si>
  <si>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</si>
  <si>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</si>
  <si>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</si>
  <si>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</si>
  <si>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</si>
  <si>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</si>
  <si>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</si>
  <si>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</si>
  <si>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</si>
  <si>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</si>
  <si>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</si>
  <si>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</si>
  <si>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</si>
  <si>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</si>
  <si>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</si>
  <si>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</si>
  <si>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</si>
  <si>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</si>
  <si>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</si>
  <si>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</si>
  <si>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</si>
  <si>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</si>
  <si>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</si>
  <si>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</si>
  <si>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</si>
  <si>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</si>
  <si>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</si>
  <si>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</si>
  <si>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</si>
  <si>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</si>
  <si>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</si>
  <si>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</si>
  <si>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</si>
  <si>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</si>
  <si>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</si>
  <si>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</si>
  <si>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</si>
  <si>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</si>
  <si>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</si>
  <si>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</si>
  <si>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</si>
  <si>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</si>
  <si>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</si>
  <si>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</si>
  <si>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</si>
  <si>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</si>
  <si>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</si>
  <si>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</si>
  <si>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</si>
  <si>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</si>
  <si>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</si>
  <si>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</si>
  <si>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</si>
  <si>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</si>
  <si>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</si>
  <si>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</si>
  <si>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</si>
  <si>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</si>
  <si>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</si>
  <si>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</si>
  <si>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</si>
  <si>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</si>
  <si>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</si>
  <si>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</si>
  <si>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</si>
  <si>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</si>
  <si>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</si>
  <si>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</si>
  <si>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</si>
  <si>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</si>
  <si>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</si>
  <si>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</si>
  <si>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</si>
  <si>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</si>
  <si>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</si>
  <si>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</si>
  <si>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</si>
  <si>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</si>
  <si>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</si>
  <si>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</si>
  <si>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</si>
  <si>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</si>
  <si>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</si>
  <si>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</si>
  <si>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</si>
  <si>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</si>
  <si>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</si>
  <si>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</si>
  <si>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</si>
  <si>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</si>
  <si>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</si>
  <si>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</si>
  <si>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</si>
  <si>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</si>
  <si>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</si>
  <si>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</si>
  <si>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</si>
  <si>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</si>
  <si>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</si>
  <si>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</si>
  <si>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</si>
  <si>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</si>
  <si>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</si>
  <si>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</si>
  <si>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</si>
  <si>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</si>
  <si>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</si>
  <si>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</si>
  <si>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</si>
  <si>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</si>
  <si>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</si>
  <si>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</si>
  <si>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</si>
  <si>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</si>
  <si>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</si>
  <si>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</si>
  <si>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</si>
  <si>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</si>
  <si>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</si>
  <si>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</si>
  <si>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</si>
  <si>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</si>
  <si>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</si>
  <si>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</si>
  <si>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</si>
  <si>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</si>
  <si>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</si>
  <si>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</si>
  <si>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</si>
  <si>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</si>
  <si>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</si>
  <si>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</si>
  <si>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</si>
  <si>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</si>
  <si>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</si>
  <si>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</si>
  <si>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</si>
  <si>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</si>
  <si>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</si>
  <si>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</si>
  <si>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</si>
  <si>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</si>
  <si>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</si>
  <si>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</si>
  <si>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</si>
  <si>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</si>
  <si>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</si>
  <si>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</si>
  <si>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</si>
  <si>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</si>
  <si>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</si>
  <si>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</si>
  <si>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</si>
  <si>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</si>
  <si>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</si>
  <si>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</si>
  <si>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</si>
  <si>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</si>
  <si>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</si>
  <si>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</si>
  <si>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</si>
  <si>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</si>
  <si>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</si>
  <si>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</si>
  <si>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</si>
  <si>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</si>
  <si>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</si>
  <si>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</si>
  <si>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</si>
  <si>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</si>
  <si>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</si>
  <si>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</si>
  <si>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</si>
  <si>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</si>
  <si>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</si>
  <si>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</si>
  <si>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</si>
  <si>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</si>
  <si>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</si>
  <si>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</si>
  <si>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</si>
  <si>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</si>
  <si>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</si>
  <si>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</si>
  <si>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</si>
  <si>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</si>
  <si>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</si>
  <si>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</si>
  <si>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</si>
  <si>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</si>
  <si>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</si>
  <si>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</si>
  <si>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</si>
  <si>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</si>
  <si>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</si>
  <si>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</si>
  <si>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</si>
  <si>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</si>
  <si>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</si>
  <si>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</si>
  <si>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</si>
  <si>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</si>
  <si>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</si>
  <si>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</si>
  <si>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</si>
  <si>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</si>
  <si>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</si>
  <si>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</si>
  <si>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</si>
  <si>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</si>
  <si>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</si>
  <si>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</si>
  <si>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</si>
  <si>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</si>
  <si>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</si>
  <si>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</si>
  <si>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</si>
  <si>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</si>
  <si>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</si>
  <si>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</si>
  <si>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</si>
  <si>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</si>
  <si>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</si>
  <si>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</si>
  <si>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</si>
  <si>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</si>
  <si>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</si>
  <si>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</si>
  <si>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</si>
  <si>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</si>
  <si>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</si>
  <si>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</si>
  <si>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</si>
  <si>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</si>
  <si>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</si>
  <si>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</si>
  <si>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</si>
  <si>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</si>
  <si>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</si>
  <si>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</si>
  <si>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</si>
  <si>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</si>
  <si>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</si>
  <si>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</si>
  <si>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</si>
  <si>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</si>
  <si>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</si>
  <si>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</si>
  <si>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</si>
  <si>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</si>
  <si>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</si>
  <si>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</si>
  <si>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</si>
  <si>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</si>
  <si>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</si>
  <si>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</si>
  <si>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</si>
  <si>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</si>
  <si>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</si>
  <si>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</si>
  <si>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</si>
  <si>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</si>
  <si>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</si>
  <si>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</si>
  <si>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</si>
  <si>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</si>
  <si>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</si>
  <si>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</si>
  <si>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</si>
  <si>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</si>
  <si>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</si>
  <si>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</si>
  <si>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</si>
  <si>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</si>
  <si>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</si>
  <si>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</si>
  <si>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</si>
  <si>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</si>
  <si>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</si>
  <si>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</si>
  <si>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</si>
  <si>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</si>
  <si>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</si>
  <si>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</si>
  <si>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</si>
  <si>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</si>
  <si>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</si>
  <si>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</si>
  <si>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</si>
  <si>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</si>
  <si>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</si>
  <si>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</si>
  <si>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</si>
  <si>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</si>
  <si>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</si>
  <si>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</si>
  <si>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</si>
  <si>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</si>
  <si>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</si>
  <si>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</si>
  <si>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</si>
  <si>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</si>
  <si>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</si>
  <si>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</si>
  <si>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</si>
  <si>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</si>
  <si>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</si>
  <si>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</si>
  <si>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</si>
  <si>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</si>
  <si>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</si>
  <si>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</si>
  <si>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</si>
  <si>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</si>
  <si>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</si>
  <si>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</si>
  <si>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</si>
  <si>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</si>
  <si>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</si>
  <si>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</si>
  <si>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</si>
  <si>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</si>
  <si>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</si>
  <si>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</si>
  <si>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</si>
  <si>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</si>
  <si>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</si>
  <si>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</si>
  <si>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</si>
  <si>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</si>
  <si>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</si>
  <si>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</si>
  <si>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</si>
  <si>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</si>
  <si>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</si>
  <si>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</si>
  <si>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</si>
  <si>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</si>
  <si>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</si>
  <si>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</si>
  <si>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</si>
  <si>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</si>
  <si>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</si>
  <si>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</si>
  <si>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</si>
  <si>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</si>
  <si>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</si>
  <si>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</si>
  <si>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</si>
  <si>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</si>
  <si>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</si>
  <si>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</si>
  <si>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</si>
  <si>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</si>
  <si>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</si>
  <si>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</si>
  <si>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</si>
  <si>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</si>
  <si>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</si>
  <si>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</si>
  <si>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</si>
  <si>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</si>
  <si>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</si>
  <si>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</si>
  <si>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</si>
  <si>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</si>
  <si>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</si>
  <si>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</si>
  <si>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</si>
  <si>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</si>
  <si>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</si>
  <si>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</si>
  <si>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</si>
  <si>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</si>
  <si>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</si>
  <si>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</si>
  <si>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</si>
  <si>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</si>
  <si>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</si>
  <si>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</si>
  <si>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</si>
  <si>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</si>
  <si>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</si>
  <si>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</si>
  <si>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</si>
  <si>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</si>
  <si>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</si>
  <si>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</si>
  <si>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</si>
  <si>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</si>
  <si>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</si>
  <si>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</si>
  <si>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</si>
  <si>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</si>
  <si>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</si>
  <si>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</si>
  <si>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</si>
  <si>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</si>
  <si>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</si>
  <si>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</si>
  <si>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</si>
  <si>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</si>
  <si>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</si>
  <si>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</si>
  <si>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</si>
  <si>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</si>
  <si>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</si>
  <si>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</si>
  <si>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</si>
  <si>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</si>
  <si>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</si>
  <si>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</si>
  <si>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</si>
  <si>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</si>
  <si>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</si>
  <si>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</si>
  <si>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</si>
  <si>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</si>
  <si>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</si>
  <si>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</si>
  <si>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</si>
  <si>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</si>
  <si>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</si>
  <si>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</si>
  <si>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</si>
  <si>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</si>
  <si>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</si>
  <si>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</si>
  <si>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</si>
  <si>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</si>
  <si>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</si>
  <si>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</si>
  <si>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</si>
  <si>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</si>
  <si>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</si>
  <si>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</si>
  <si>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</si>
  <si>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</si>
  <si>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</si>
  <si>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</si>
  <si>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</si>
  <si>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</si>
  <si>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</si>
  <si>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</si>
  <si>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</si>
  <si>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</si>
  <si>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</si>
  <si>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</si>
  <si>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</si>
  <si>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</si>
  <si>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</si>
  <si>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</si>
  <si>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</si>
  <si>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</si>
  <si>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</si>
  <si>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</si>
  <si>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</si>
  <si>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</si>
  <si>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</si>
  <si>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</si>
  <si>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</si>
  <si>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</si>
  <si>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</si>
  <si>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</si>
  <si>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</si>
  <si>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</si>
  <si>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</si>
  <si>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</si>
  <si>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</si>
  <si>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</si>
  <si>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</si>
  <si>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</si>
  <si>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</si>
  <si>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</si>
  <si>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</si>
  <si>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</si>
  <si>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</si>
  <si>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</si>
  <si>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</si>
  <si>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</si>
  <si>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</si>
  <si>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</si>
  <si>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</si>
  <si>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</si>
  <si>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</si>
  <si>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</si>
  <si>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</si>
  <si>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</si>
  <si>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</si>
  <si>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</si>
  <si>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</si>
  <si>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</si>
  <si>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</si>
  <si>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</si>
  <si>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</si>
  <si>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</si>
  <si>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</si>
  <si>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</si>
  <si>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</si>
  <si>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</si>
  <si>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</si>
  <si>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</si>
  <si>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</si>
  <si>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</si>
  <si>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</si>
  <si>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</si>
  <si>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</si>
  <si>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</si>
  <si>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</si>
  <si>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</si>
  <si>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</si>
  <si>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</si>
  <si>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</si>
  <si>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</si>
  <si>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</si>
  <si>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</si>
  <si>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</si>
  <si>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</si>
  <si>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</si>
  <si>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</si>
  <si>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</si>
  <si>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</si>
  <si>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</si>
  <si>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</si>
  <si>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</si>
  <si>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</si>
  <si>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</si>
  <si>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</si>
  <si>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</si>
  <si>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</si>
  <si>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</si>
  <si>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</si>
  <si>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</si>
  <si>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</si>
  <si>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</si>
  <si>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</si>
  <si>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</si>
  <si>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</si>
  <si>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</si>
  <si>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</si>
  <si>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</si>
  <si>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</si>
  <si>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</si>
  <si>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</si>
  <si>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</si>
  <si>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</si>
  <si>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</si>
  <si>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</si>
  <si>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</si>
  <si>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</si>
  <si>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</si>
  <si>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</si>
  <si>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</si>
  <si>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</si>
  <si>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</si>
  <si>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</si>
  <si>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</si>
  <si>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</si>
  <si>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</si>
  <si>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</si>
  <si>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</si>
  <si>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</si>
  <si>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</si>
  <si>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</si>
  <si>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</si>
  <si>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</si>
  <si>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</si>
  <si>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</si>
  <si>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</si>
  <si>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</si>
  <si>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</si>
  <si>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</si>
  <si>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</si>
  <si>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</si>
  <si>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</si>
  <si>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</si>
  <si>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</si>
  <si>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</si>
  <si>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</si>
  <si>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</si>
  <si>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</si>
  <si>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</si>
  <si>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</si>
  <si>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</si>
  <si>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</si>
  <si>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</si>
  <si>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</si>
  <si>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</si>
  <si>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</si>
  <si>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</si>
  <si>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</si>
  <si>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</si>
  <si>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</si>
  <si>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</si>
  <si>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</si>
  <si>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</si>
  <si>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</si>
  <si>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</si>
  <si>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</si>
  <si>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</si>
  <si>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</si>
  <si>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</si>
  <si>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</si>
  <si>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</si>
  <si>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</si>
  <si>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</si>
  <si>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</si>
  <si>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</si>
  <si>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</si>
  <si>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</si>
  <si>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</si>
  <si>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</si>
  <si>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</si>
  <si>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</si>
  <si>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</si>
  <si>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</si>
  <si>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</si>
  <si>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</si>
  <si>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</si>
  <si>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</si>
  <si>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</si>
  <si>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</si>
  <si>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</si>
  <si>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</si>
  <si>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</si>
  <si>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</si>
  <si>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</si>
  <si>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</si>
  <si>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</si>
  <si>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</si>
  <si>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</si>
  <si>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</si>
  <si>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</si>
  <si>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</si>
  <si>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</si>
  <si>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</si>
  <si>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</si>
  <si>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</si>
  <si>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</si>
  <si>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</si>
  <si>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</si>
  <si>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</si>
  <si>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</si>
  <si>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</si>
  <si>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</si>
  <si>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</si>
  <si>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</si>
  <si>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</si>
  <si>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</si>
  <si>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</si>
  <si>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</si>
  <si>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</si>
  <si>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</si>
  <si>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</si>
  <si>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</si>
  <si>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</si>
  <si>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</si>
  <si>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</si>
  <si>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</si>
  <si>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</si>
  <si>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</si>
  <si>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</si>
  <si>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</si>
  <si>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</si>
  <si>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</si>
  <si>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</si>
  <si>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</si>
  <si>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</si>
  <si>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</si>
  <si>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</si>
  <si>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</si>
  <si>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</si>
  <si>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</si>
  <si>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</si>
  <si>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</si>
  <si>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</si>
  <si>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</si>
  <si>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</si>
  <si>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</si>
  <si>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</si>
  <si>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</si>
  <si>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</si>
  <si>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</si>
  <si>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</si>
  <si>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</si>
  <si>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</si>
  <si>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</si>
  <si>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</si>
  <si>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</si>
  <si>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</si>
  <si>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</si>
  <si>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</si>
  <si>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</si>
  <si>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</si>
  <si>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</si>
  <si>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</si>
  <si>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</si>
  <si>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</si>
  <si>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</si>
  <si>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</si>
  <si>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</si>
  <si>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</si>
  <si>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</si>
  <si>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</si>
  <si>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</si>
  <si>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</si>
  <si>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</si>
  <si>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</si>
  <si>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</si>
  <si>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</si>
  <si>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</si>
  <si>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</si>
  <si>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</si>
  <si>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</si>
  <si>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</si>
  <si>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</si>
  <si>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</si>
  <si>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</si>
  <si>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</si>
  <si>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</si>
  <si>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</si>
  <si>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</si>
  <si>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</si>
  <si>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</si>
  <si>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</si>
  <si>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</si>
  <si>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</si>
  <si>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</si>
  <si>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</si>
  <si>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</si>
  <si>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</si>
  <si>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</si>
  <si>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</si>
  <si>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</si>
  <si>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</si>
  <si>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</si>
  <si>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</si>
  <si>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</si>
  <si>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</si>
  <si>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</si>
  <si>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</si>
  <si>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</si>
  <si>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</si>
  <si>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</si>
  <si>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</si>
  <si>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</si>
  <si>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</si>
  <si>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</si>
  <si>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</si>
  <si>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</si>
  <si>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</si>
  <si>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</si>
  <si>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</si>
  <si>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</si>
  <si>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</si>
  <si>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</si>
  <si>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</si>
  <si>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</si>
  <si>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</si>
  <si>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</si>
  <si>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</si>
  <si>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</si>
  <si>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</si>
  <si>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</si>
  <si>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</si>
  <si>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</si>
  <si>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</si>
  <si>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</si>
  <si>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</si>
  <si>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</si>
  <si>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</si>
  <si>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</si>
  <si>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</si>
  <si>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</si>
  <si>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</si>
  <si>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</si>
  <si>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</si>
  <si>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</si>
  <si>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</si>
  <si>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</si>
  <si>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</si>
  <si>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</si>
  <si>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</si>
  <si>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</si>
  <si>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</si>
  <si>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</si>
  <si>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</si>
  <si>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</si>
  <si>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</si>
  <si>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</si>
  <si>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</si>
  <si>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</si>
  <si>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</si>
  <si>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</si>
  <si>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</si>
  <si>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</si>
  <si>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</si>
  <si>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</si>
  <si>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</si>
  <si>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</si>
  <si>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</si>
  <si>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</si>
  <si>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</si>
  <si>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</si>
  <si>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</si>
  <si>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</si>
  <si>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</si>
  <si>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</si>
  <si>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</si>
  <si>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</si>
  <si>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</si>
  <si>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</si>
  <si>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</si>
  <si>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</si>
  <si>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</si>
  <si>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</si>
  <si>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</si>
  <si>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</si>
  <si>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</si>
  <si>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</si>
  <si>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</si>
  <si>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</si>
  <si>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</si>
  <si>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</si>
  <si>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</si>
  <si>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</si>
  <si>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</si>
  <si>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</si>
  <si>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</si>
  <si>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</si>
  <si>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</si>
  <si>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</si>
  <si>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</si>
  <si>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</si>
  <si>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</si>
  <si>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</si>
  <si>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</si>
  <si>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</si>
  <si>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</si>
  <si>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</si>
  <si>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</si>
  <si>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</si>
  <si>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</si>
  <si>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</si>
  <si>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</si>
  <si>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</si>
  <si>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</si>
  <si>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</si>
  <si>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</si>
  <si>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</si>
  <si>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</si>
  <si>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</si>
  <si>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</si>
  <si>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</si>
  <si>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</si>
  <si>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</si>
  <si>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</si>
  <si>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</si>
  <si>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</si>
  <si>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</si>
  <si>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</si>
  <si>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</si>
  <si>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</si>
  <si>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</si>
  <si>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</si>
  <si>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</si>
  <si>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</si>
  <si>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</si>
  <si>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</si>
  <si>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</si>
  <si>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</si>
  <si>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</si>
  <si>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</si>
  <si>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</si>
  <si>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</si>
  <si>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</si>
  <si>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</si>
  <si>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</si>
  <si>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</si>
  <si>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</si>
  <si>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</si>
  <si>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</si>
  <si>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</si>
  <si>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</si>
  <si>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</si>
  <si>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</si>
  <si>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</si>
  <si>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</si>
  <si>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</si>
  <si>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</si>
  <si>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</si>
  <si>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</si>
  <si>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</si>
  <si>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</si>
  <si>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</si>
  <si>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</si>
  <si>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</si>
  <si>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</si>
  <si>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</si>
  <si>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</si>
  <si>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</si>
  <si>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</si>
  <si>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</si>
  <si>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</si>
  <si>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</si>
  <si>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</si>
  <si>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</si>
  <si>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</si>
  <si>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</si>
  <si>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</si>
  <si>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</si>
  <si>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</si>
  <si>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</si>
  <si>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</si>
  <si>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</si>
  <si>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</si>
  <si>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</si>
  <si>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</si>
  <si>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</si>
  <si>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</si>
  <si>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</si>
  <si>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</si>
  <si>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</si>
  <si>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</si>
  <si>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</si>
  <si>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</si>
  <si>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</si>
  <si>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</si>
  <si>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</si>
  <si>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</si>
  <si>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</si>
  <si>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</si>
  <si>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</si>
  <si>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</si>
  <si>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</si>
  <si>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</si>
  <si>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</si>
  <si>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</si>
  <si>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</si>
  <si>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</si>
  <si>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</si>
  <si>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</si>
  <si>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</si>
  <si>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</si>
  <si>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</si>
  <si>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</si>
  <si>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</si>
  <si>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</si>
  <si>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</si>
  <si>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</si>
  <si>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</si>
  <si>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</si>
  <si>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</si>
  <si>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</si>
  <si>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</si>
  <si>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</si>
  <si>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</si>
  <si>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</si>
  <si>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</si>
  <si>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</si>
  <si>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</si>
  <si>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</si>
  <si>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</si>
  <si>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</si>
  <si>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</si>
  <si>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</si>
  <si>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</si>
  <si>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</si>
  <si>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</si>
  <si>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</si>
  <si>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</si>
  <si>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</si>
  <si>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</si>
  <si>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</si>
  <si>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</si>
  <si>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</si>
  <si>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</si>
  <si>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</si>
  <si>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</si>
  <si>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</si>
  <si>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</si>
  <si>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</si>
  <si>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</si>
  <si>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</si>
  <si>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</si>
  <si>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</si>
  <si>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</si>
  <si>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</si>
  <si>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</si>
  <si>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</si>
  <si>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</si>
  <si>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</si>
  <si>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</si>
  <si>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</si>
  <si>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</si>
  <si>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</si>
  <si>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</si>
  <si>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</si>
  <si>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</si>
  <si>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</si>
  <si>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</si>
  <si>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</si>
  <si>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</si>
  <si>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</si>
  <si>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</si>
  <si>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</si>
  <si>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</si>
  <si>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</si>
  <si>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</si>
  <si>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</si>
  <si>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</si>
  <si>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</si>
  <si>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</si>
  <si>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</si>
  <si>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</si>
  <si>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</si>
  <si>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</si>
  <si>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</si>
  <si>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</si>
  <si>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</si>
  <si>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</si>
  <si>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</si>
  <si>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</si>
  <si>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</si>
  <si>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</si>
  <si>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</si>
  <si>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</si>
  <si>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</si>
  <si>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</si>
  <si>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</si>
  <si>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</si>
  <si>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</si>
  <si>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</si>
  <si>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</si>
  <si>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</si>
  <si>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</si>
  <si>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</si>
  <si>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</si>
  <si>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</si>
  <si>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</si>
  <si>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</si>
  <si>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</si>
  <si>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</si>
  <si>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</si>
  <si>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</si>
  <si>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</si>
  <si>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</si>
  <si>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</si>
  <si>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</si>
  <si>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</si>
  <si>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</si>
  <si>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</si>
  <si>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</si>
  <si>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</si>
  <si>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</si>
  <si>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</si>
  <si>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</si>
  <si>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</si>
  <si>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</si>
  <si>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</si>
  <si>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</si>
  <si>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</si>
  <si>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</si>
  <si>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</si>
  <si>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</si>
  <si>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</si>
  <si>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</si>
  <si>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</si>
  <si>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</si>
  <si>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</si>
  <si>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</si>
  <si>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</si>
  <si>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</si>
  <si>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</si>
  <si>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</si>
  <si>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</si>
  <si>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</si>
  <si>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</si>
  <si>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</si>
  <si>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</si>
  <si>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</si>
  <si>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</si>
  <si>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</si>
  <si>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</si>
  <si>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</si>
  <si>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</si>
  <si>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</si>
  <si>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</si>
  <si>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</si>
  <si>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</si>
  <si>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</si>
  <si>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</si>
  <si>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</si>
  <si>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</si>
  <si>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</si>
  <si>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</si>
  <si>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</si>
  <si>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</si>
  <si>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</si>
  <si>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</si>
  <si>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</si>
  <si>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</si>
  <si>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</si>
  <si>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</si>
  <si>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</si>
  <si>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</si>
  <si>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</si>
  <si>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</si>
  <si>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</si>
  <si>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</si>
  <si>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</si>
  <si>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</si>
  <si>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</si>
  <si>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</si>
  <si>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</si>
  <si>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</si>
  <si>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</si>
  <si>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</si>
  <si>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</si>
  <si>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</si>
  <si>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</si>
  <si>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</si>
  <si>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</si>
  <si>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</si>
  <si>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</si>
  <si>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</si>
  <si>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</si>
  <si>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</si>
  <si>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</si>
  <si>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</si>
  <si>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</si>
  <si>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</si>
  <si>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</si>
  <si>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</si>
  <si>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</si>
  <si>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</si>
  <si>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</si>
  <si>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</si>
  <si>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</si>
  <si>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</si>
  <si>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</si>
  <si>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</si>
  <si>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</si>
  <si>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</si>
  <si>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</si>
  <si>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</si>
  <si>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</si>
  <si>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</si>
  <si>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</si>
  <si>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</si>
  <si>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</si>
  <si>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</si>
  <si>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</si>
  <si>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</si>
  <si>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</si>
  <si>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</si>
  <si>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</si>
  <si>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</si>
  <si>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</si>
  <si>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</si>
  <si>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</si>
  <si>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</si>
  <si>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</si>
  <si>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</si>
  <si>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</si>
  <si>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</si>
  <si>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</si>
  <si>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</si>
  <si>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</si>
  <si>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</si>
  <si>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</si>
  <si>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</si>
  <si>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</si>
  <si>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</si>
  <si>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</si>
  <si>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</si>
  <si>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</si>
  <si>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</si>
  <si>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</si>
  <si>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</si>
  <si>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</si>
  <si>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</si>
  <si>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</si>
  <si>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</si>
  <si>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</si>
  <si>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</si>
  <si>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</si>
  <si>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</si>
  <si>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</si>
  <si>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</si>
  <si>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</si>
  <si>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</si>
  <si>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</si>
  <si>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</si>
  <si>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</si>
  <si>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</si>
  <si>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</si>
  <si>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</si>
  <si>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</si>
  <si>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</si>
  <si>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</si>
  <si>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</si>
  <si>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</si>
  <si>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</si>
  <si>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</si>
  <si>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</si>
  <si>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</si>
  <si>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</si>
  <si>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</si>
  <si>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</si>
  <si>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</si>
  <si>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</si>
  <si>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</si>
  <si>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</si>
  <si>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</si>
  <si>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</si>
  <si>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</si>
  <si>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</si>
  <si>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</si>
  <si>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</si>
  <si>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</si>
  <si>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</si>
  <si>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</si>
  <si>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</si>
  <si>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</si>
  <si>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</si>
  <si>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</si>
  <si>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</si>
  <si>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</si>
  <si>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</si>
  <si>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</si>
  <si>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</si>
  <si>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</si>
  <si>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</si>
  <si>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</si>
  <si>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</si>
  <si>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</si>
  <si>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</si>
  <si>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</si>
  <si>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</si>
  <si>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</si>
  <si>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</si>
  <si>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</si>
  <si>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</si>
  <si>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</si>
  <si>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</si>
  <si>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</si>
  <si>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</si>
  <si>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</si>
  <si>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</si>
  <si>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</si>
  <si>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</si>
  <si>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</si>
  <si>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</si>
  <si>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</si>
  <si>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</si>
  <si>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</si>
  <si>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</si>
  <si>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</si>
  <si>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</si>
  <si>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</si>
  <si>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</si>
  <si>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</si>
  <si>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</si>
  <si>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</si>
  <si>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</si>
  <si>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</si>
  <si>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</si>
  <si>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</si>
  <si>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</si>
  <si>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</si>
  <si>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</si>
  <si>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</si>
  <si>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</si>
  <si>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</si>
  <si>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</si>
  <si>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</si>
  <si>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</si>
  <si>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</si>
  <si>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</si>
  <si>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</si>
  <si>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</si>
  <si>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</si>
  <si>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</si>
  <si>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</si>
  <si>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</si>
  <si>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</si>
  <si>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</si>
  <si>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</si>
  <si>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</si>
  <si>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</si>
  <si>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</si>
  <si>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</si>
  <si>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</si>
  <si>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</si>
  <si>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</si>
  <si>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</si>
  <si>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</si>
  <si>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</si>
  <si>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</si>
  <si>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</si>
  <si>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</si>
  <si>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</si>
  <si>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</si>
  <si>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</si>
  <si>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</si>
  <si>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</si>
  <si>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</si>
  <si>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</si>
  <si>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</si>
  <si>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</si>
  <si>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</si>
  <si>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</si>
  <si>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</si>
  <si>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</si>
  <si>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</si>
  <si>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</si>
  <si>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</si>
  <si>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</si>
  <si>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</si>
  <si>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</si>
  <si>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</si>
  <si>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</si>
  <si>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</si>
  <si>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</si>
  <si>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</si>
  <si>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</si>
  <si>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</si>
  <si>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</si>
  <si>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</si>
  <si>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</si>
  <si>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</si>
  <si>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</si>
  <si>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</si>
  <si>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</si>
  <si>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</si>
  <si>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</si>
  <si>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</si>
  <si>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</si>
  <si>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</si>
  <si>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</si>
  <si>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</si>
  <si>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</si>
  <si>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</si>
  <si>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</si>
  <si>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</si>
  <si>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</si>
  <si>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</si>
  <si>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</si>
  <si>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</si>
  <si>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</si>
  <si>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</si>
  <si>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</si>
  <si>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</si>
  <si>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</si>
  <si>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</si>
  <si>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</si>
  <si>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</si>
  <si>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</si>
  <si>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</si>
  <si>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</si>
  <si>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</si>
  <si>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</si>
  <si>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</si>
  <si>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</si>
  <si>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</si>
  <si>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</si>
  <si>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</si>
  <si>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</si>
  <si>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</si>
  <si>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</si>
  <si>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</si>
  <si>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</si>
  <si>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</si>
  <si>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</si>
  <si>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</si>
  <si>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</si>
  <si>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</si>
  <si>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</si>
  <si>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</si>
  <si>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</si>
  <si>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</si>
  <si>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</si>
  <si>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</si>
  <si>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</si>
  <si>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</si>
  <si>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</si>
  <si>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</si>
  <si>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</si>
  <si>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</si>
  <si>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</si>
  <si>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</si>
  <si>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</si>
  <si>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</si>
  <si>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</si>
  <si>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</si>
  <si>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</si>
  <si>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</si>
  <si>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</si>
  <si>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</si>
  <si>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</si>
  <si>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</si>
  <si>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</si>
  <si>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</si>
  <si>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</si>
  <si>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</si>
  <si>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</si>
  <si>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</si>
  <si>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</si>
  <si>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</si>
  <si>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</si>
  <si>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</si>
  <si>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</si>
  <si>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</si>
  <si>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</si>
  <si>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</si>
  <si>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</si>
  <si>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</si>
  <si>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</si>
  <si>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</si>
  <si>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</si>
  <si>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</si>
  <si>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</si>
  <si>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</si>
  <si>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</si>
  <si>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</si>
  <si>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</si>
  <si>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</si>
  <si>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</si>
  <si>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</si>
  <si>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</si>
  <si>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</si>
  <si>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</si>
  <si>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</si>
  <si>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</si>
  <si>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</si>
  <si>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</si>
  <si>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</si>
  <si>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</si>
  <si>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</si>
  <si>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</si>
  <si>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</si>
  <si>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</si>
  <si>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</si>
  <si>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</si>
  <si>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</si>
  <si>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</si>
  <si>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</si>
  <si>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</si>
  <si>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</si>
  <si>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</si>
  <si>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</si>
  <si>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</si>
  <si>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</si>
  <si>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</si>
  <si>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</si>
  <si>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</si>
  <si>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</si>
  <si>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</si>
  <si>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</si>
  <si>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</si>
  <si>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</si>
  <si>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</si>
  <si>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</si>
  <si>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</si>
  <si>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</si>
  <si>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</si>
  <si>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</si>
  <si>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</si>
  <si>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</si>
  <si>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</si>
  <si>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</si>
  <si>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</si>
  <si>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</si>
  <si>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</si>
  <si>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</si>
  <si>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</si>
  <si>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</si>
  <si>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</si>
  <si>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</si>
  <si>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</si>
  <si>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</si>
  <si>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</si>
  <si>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</si>
  <si>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</si>
  <si>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</si>
  <si>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</si>
  <si>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</si>
  <si>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</si>
  <si>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</si>
  <si>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</si>
  <si>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</si>
  <si>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</si>
  <si>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</si>
  <si>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</si>
  <si>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</si>
  <si>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</si>
  <si>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</si>
  <si>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</si>
  <si>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</si>
  <si>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</si>
  <si>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</si>
  <si>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</si>
  <si>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</si>
  <si>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</si>
  <si>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</si>
  <si>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</si>
  <si>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</si>
  <si>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</si>
  <si>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</si>
  <si>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</si>
  <si>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</si>
  <si>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</si>
  <si>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</si>
  <si>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</si>
  <si>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</si>
  <si>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</si>
  <si>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</si>
  <si>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</si>
  <si>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</si>
  <si>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</si>
  <si>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</si>
  <si>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</si>
  <si>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</si>
  <si>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</si>
  <si>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</si>
  <si>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</si>
  <si>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</si>
  <si>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</si>
  <si>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</si>
  <si>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</si>
  <si>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</si>
  <si>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</si>
  <si>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</si>
  <si>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</si>
  <si>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</si>
  <si>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</si>
  <si>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</si>
  <si>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</si>
  <si>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</si>
  <si>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</si>
  <si>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</si>
  <si>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</si>
  <si>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</si>
  <si>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</si>
  <si>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</si>
  <si>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</si>
  <si>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</si>
  <si>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</si>
  <si>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</si>
  <si>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</si>
  <si>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</si>
  <si>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</si>
  <si>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</si>
  <si>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</si>
  <si>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</si>
  <si>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</si>
  <si>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</si>
  <si>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</si>
  <si>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</si>
  <si>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</si>
  <si>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</si>
  <si>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</si>
  <si>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</si>
  <si>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</si>
  <si>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</si>
  <si>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</si>
  <si>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</si>
  <si>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</si>
  <si>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</si>
  <si>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</si>
  <si>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</si>
  <si>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</si>
  <si>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</si>
  <si>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</si>
  <si>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</si>
  <si>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</si>
  <si>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</si>
  <si>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</si>
  <si>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</si>
  <si>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</si>
  <si>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</si>
  <si>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</si>
  <si>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</si>
  <si>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</si>
  <si>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</si>
  <si>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</si>
  <si>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</si>
  <si>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</si>
  <si>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</si>
  <si>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</si>
  <si>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</si>
  <si>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</si>
  <si>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</si>
  <si>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</si>
  <si>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</si>
  <si>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</si>
  <si>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</si>
  <si>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</si>
  <si>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</si>
  <si>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</si>
  <si>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</si>
  <si>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</si>
  <si>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</si>
  <si>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</si>
  <si>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</si>
  <si>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</si>
  <si>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</si>
  <si>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</si>
  <si>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</si>
  <si>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</si>
  <si>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</si>
  <si>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</si>
  <si>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</si>
  <si>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</si>
  <si>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</si>
  <si>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</si>
  <si>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</si>
  <si>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</si>
  <si>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</si>
  <si>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</si>
  <si>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</si>
  <si>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</si>
  <si>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</si>
  <si>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</si>
  <si>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</si>
  <si>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</si>
  <si>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</si>
  <si>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</si>
  <si>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</si>
  <si>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</si>
  <si>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</si>
  <si>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</si>
  <si>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</si>
  <si>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</si>
  <si>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</si>
  <si>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</si>
  <si>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</si>
  <si>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</si>
  <si>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</si>
  <si>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</si>
  <si>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</si>
  <si>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</si>
  <si>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</si>
  <si>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</si>
  <si>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</si>
  <si>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</si>
  <si>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</si>
  <si>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</si>
  <si>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</si>
  <si>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</si>
  <si>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</si>
  <si>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</si>
  <si>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</si>
  <si>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</si>
  <si>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</si>
  <si>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</si>
  <si>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</si>
  <si>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</si>
  <si>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</si>
  <si>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</si>
  <si>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</si>
  <si>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</si>
  <si>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</si>
  <si>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</si>
  <si>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</si>
  <si>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</si>
  <si>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</si>
  <si>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</si>
  <si>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</si>
  <si>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</si>
  <si>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</si>
  <si>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</si>
  <si>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</si>
  <si>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</si>
  <si>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</si>
  <si>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</si>
  <si>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</si>
  <si>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</si>
  <si>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</si>
  <si>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</si>
  <si>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</si>
  <si>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</si>
  <si>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</si>
  <si>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</si>
  <si>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</si>
  <si>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</si>
  <si>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</si>
  <si>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</si>
  <si>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</si>
  <si>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</si>
  <si>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</si>
  <si>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</si>
  <si>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</si>
  <si>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</si>
  <si>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</si>
  <si>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</si>
  <si>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</si>
  <si>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</si>
  <si>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</si>
  <si>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</si>
  <si>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</si>
  <si>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</si>
  <si>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</si>
  <si>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</si>
  <si>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</si>
  <si>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</si>
  <si>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</si>
  <si>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</si>
  <si>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</si>
  <si>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</si>
  <si>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</si>
  <si>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</si>
  <si>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</si>
  <si>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</si>
  <si>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</si>
  <si>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</si>
  <si>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</si>
  <si>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</si>
  <si>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</si>
  <si>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</si>
  <si>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</si>
  <si>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</si>
  <si>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</si>
  <si>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</si>
  <si>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</si>
  <si>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</si>
  <si>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</si>
  <si>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</si>
  <si>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</si>
  <si>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</si>
  <si>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</si>
  <si>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</si>
  <si>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</si>
  <si>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</si>
  <si>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</si>
  <si>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</si>
  <si>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</si>
  <si>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</si>
  <si>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</si>
  <si>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</si>
  <si>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</si>
  <si>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</si>
  <si>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</si>
  <si>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</si>
  <si>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</si>
  <si>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</si>
  <si>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</si>
  <si>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</si>
  <si>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</si>
  <si>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</si>
  <si>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</si>
  <si>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</si>
  <si>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</si>
  <si>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</si>
  <si>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</si>
  <si>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</si>
  <si>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</si>
  <si>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</si>
  <si>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</si>
  <si>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</si>
  <si>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</si>
  <si>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</si>
  <si>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</si>
  <si>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</si>
  <si>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</si>
  <si>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</si>
  <si>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</si>
  <si>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</si>
  <si>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</si>
  <si>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</si>
  <si>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</si>
  <si>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</si>
  <si>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</si>
  <si>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</si>
  <si>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</si>
  <si>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</si>
  <si>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</si>
  <si>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</si>
  <si>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</si>
  <si>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</si>
  <si>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</si>
  <si>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</si>
  <si>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</si>
  <si>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</si>
  <si>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</si>
  <si>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</si>
  <si>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</si>
  <si>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</si>
  <si>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</si>
  <si>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</si>
  <si>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</si>
  <si>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</si>
  <si>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</si>
  <si>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</si>
  <si>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</si>
  <si>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</si>
  <si>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</si>
  <si>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</si>
  <si>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</si>
  <si>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</si>
  <si>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</si>
  <si>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</si>
  <si>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</si>
  <si>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</si>
  <si>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</si>
  <si>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</si>
  <si>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</si>
  <si>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</si>
  <si>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</si>
  <si>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</si>
  <si>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</si>
  <si>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</si>
  <si>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</si>
  <si>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</si>
  <si>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</si>
  <si>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</si>
  <si>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</si>
  <si>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</si>
  <si>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</si>
  <si>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</si>
  <si>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</si>
  <si>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</si>
  <si>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</si>
  <si>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</si>
  <si>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</si>
  <si>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</si>
  <si>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</si>
  <si>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</si>
  <si>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</si>
  <si>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</si>
  <si>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</si>
  <si>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</si>
  <si>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</si>
  <si>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</si>
  <si>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</si>
  <si>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</si>
  <si>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</si>
  <si>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</si>
  <si>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</si>
  <si>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</si>
  <si>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</si>
  <si>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</si>
  <si>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</si>
  <si>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</si>
  <si>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</si>
  <si>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</si>
  <si>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</si>
  <si>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</si>
  <si>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</si>
  <si>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</si>
  <si>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</si>
  <si>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</si>
  <si>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</si>
  <si>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</si>
  <si>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</si>
  <si>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</si>
  <si>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</si>
  <si>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</si>
  <si>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</si>
  <si>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</si>
  <si>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</si>
  <si>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</si>
  <si>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</si>
  <si>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</si>
  <si>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</si>
  <si>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</si>
  <si>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</si>
  <si>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</si>
  <si>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</si>
  <si>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</si>
  <si>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</si>
  <si>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</si>
  <si>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</si>
  <si>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</si>
  <si>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</si>
  <si>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</si>
  <si>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</si>
  <si>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</si>
  <si>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</si>
  <si>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</si>
  <si>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</si>
  <si>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</si>
  <si>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</si>
  <si>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</si>
  <si>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</si>
  <si>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</si>
  <si>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</si>
  <si>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</si>
  <si>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</si>
  <si>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</si>
  <si>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</si>
  <si>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</si>
  <si>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</si>
  <si>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</si>
  <si>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</si>
  <si>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</si>
  <si>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</si>
  <si>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</si>
  <si>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</si>
  <si>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</si>
  <si>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</si>
  <si>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</si>
  <si>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</si>
  <si>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</si>
  <si>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</si>
  <si>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</si>
  <si>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</si>
  <si>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</si>
  <si>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</si>
  <si>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</si>
  <si>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</si>
  <si>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</si>
  <si>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</si>
  <si>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</si>
  <si>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</si>
  <si>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</si>
  <si>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</si>
  <si>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</si>
  <si>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</si>
  <si>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</si>
  <si>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</si>
  <si>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</si>
  <si>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</si>
  <si>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</si>
  <si>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</si>
  <si>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</si>
  <si>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</si>
  <si>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</si>
  <si>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</si>
  <si>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</si>
  <si>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</si>
  <si>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</si>
  <si>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</si>
  <si>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</si>
  <si>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</si>
  <si>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</si>
  <si>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</si>
  <si>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</si>
  <si>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</si>
  <si>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</si>
  <si>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</si>
  <si>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</si>
  <si>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</si>
  <si>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</si>
  <si>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</si>
  <si>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</si>
  <si>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</si>
  <si>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</si>
  <si>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</si>
  <si>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</si>
  <si>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</si>
  <si>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</si>
  <si>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</si>
  <si>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</si>
  <si>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</si>
  <si>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</si>
  <si>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</si>
  <si>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</si>
  <si>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</si>
  <si>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</si>
  <si>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</si>
  <si>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</si>
  <si>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</si>
  <si>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</si>
  <si>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</si>
  <si>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</si>
  <si>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</si>
  <si>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</si>
  <si>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</si>
  <si>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</si>
  <si>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</si>
  <si>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</si>
  <si>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</si>
  <si>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</si>
  <si>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</si>
  <si>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</si>
  <si>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</si>
  <si>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</si>
  <si>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</si>
  <si>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</si>
  <si>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</si>
  <si>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</si>
  <si>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</si>
  <si>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</si>
  <si>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</si>
  <si>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</si>
  <si>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</si>
  <si>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</si>
  <si>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</si>
  <si>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</si>
  <si>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</si>
  <si>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</si>
  <si>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</si>
  <si>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</si>
  <si>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</si>
  <si>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</si>
  <si>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</si>
  <si>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</si>
  <si>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</si>
  <si>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</si>
  <si>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</si>
  <si>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</si>
  <si>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</si>
  <si>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</si>
  <si>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</si>
  <si>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</si>
  <si>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</si>
  <si>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</si>
  <si>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</si>
  <si>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</si>
  <si>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</si>
  <si>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</si>
  <si>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</si>
  <si>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</si>
  <si>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</si>
  <si>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</si>
  <si>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</si>
  <si>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</si>
  <si>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</si>
  <si>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</si>
  <si>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</si>
  <si>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</si>
  <si>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</si>
  <si>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</si>
  <si>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</si>
  <si>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</si>
  <si>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</si>
  <si>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</si>
  <si>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</si>
  <si>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</si>
  <si>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</si>
  <si>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</si>
  <si>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</si>
  <si>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</si>
  <si>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</si>
  <si>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</si>
  <si>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</si>
  <si>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</si>
  <si>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</si>
  <si>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</si>
  <si>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</si>
  <si>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</si>
  <si>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</si>
  <si>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</si>
  <si>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</si>
  <si>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</si>
  <si>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</si>
  <si>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</si>
  <si>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</si>
  <si>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</si>
  <si>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</si>
  <si>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</si>
  <si>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</si>
  <si>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</si>
  <si>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</si>
  <si>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</si>
  <si>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</si>
  <si>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</si>
  <si>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</si>
  <si>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</si>
  <si>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</si>
  <si>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</si>
  <si>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</si>
  <si>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</si>
  <si>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</si>
  <si>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</si>
  <si>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</si>
  <si>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</si>
  <si>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</si>
  <si>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</si>
  <si>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</si>
  <si>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</si>
  <si>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</si>
  <si>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</si>
  <si>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</si>
  <si>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</si>
  <si>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</si>
  <si>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</si>
  <si>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</si>
  <si>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</si>
  <si>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</si>
  <si>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</si>
  <si>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</si>
  <si>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</si>
  <si>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</si>
  <si>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</si>
  <si>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</si>
  <si>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</si>
  <si>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</si>
  <si>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</si>
  <si>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</si>
  <si>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</si>
  <si>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</si>
  <si>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</si>
  <si>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</si>
  <si>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</si>
  <si>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</si>
  <si>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</si>
  <si>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</si>
  <si>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</si>
  <si>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</si>
  <si>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</si>
  <si>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</si>
  <si>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</si>
  <si>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</si>
  <si>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</si>
  <si>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</si>
  <si>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</si>
  <si>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</si>
  <si>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</si>
  <si>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</si>
  <si>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</si>
  <si>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</si>
  <si>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</si>
  <si>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</si>
  <si>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</si>
  <si>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</si>
  <si>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</si>
  <si>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</si>
  <si>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</si>
  <si>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</si>
  <si>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</si>
  <si>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</si>
  <si>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</si>
  <si>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</si>
  <si>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</si>
  <si>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</si>
  <si>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</si>
  <si>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</si>
  <si>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</si>
  <si>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</si>
  <si>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</si>
  <si>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</si>
  <si>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</si>
  <si>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</si>
  <si>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</si>
  <si>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</si>
  <si>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</si>
  <si>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</si>
  <si>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</si>
  <si>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</si>
  <si>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</si>
  <si>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</si>
  <si>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</si>
  <si>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</si>
  <si>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</si>
  <si>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</si>
  <si>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</si>
  <si>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</si>
  <si>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</si>
  <si>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</si>
  <si>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</si>
  <si>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</si>
  <si>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</si>
  <si>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</si>
  <si>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</si>
  <si>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</si>
  <si>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</si>
  <si>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</si>
  <si>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</si>
  <si>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</si>
  <si>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</si>
  <si>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</si>
  <si>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</si>
  <si>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</si>
  <si>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</si>
  <si>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</si>
  <si>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</si>
  <si>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</si>
  <si>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</si>
  <si>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</si>
  <si>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</si>
  <si>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</si>
  <si>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</si>
  <si>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</si>
  <si>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</si>
  <si>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</si>
  <si>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</si>
  <si>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</si>
  <si>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</si>
  <si>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</si>
  <si>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</si>
  <si>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</si>
  <si>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</si>
  <si>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</si>
  <si>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</si>
  <si>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</si>
  <si>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</si>
  <si>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</si>
  <si>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</si>
  <si>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</si>
  <si>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</si>
  <si>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</si>
  <si>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</si>
  <si>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</si>
  <si>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</si>
  <si>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</si>
  <si>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</si>
  <si>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</si>
  <si>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</si>
  <si>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</si>
  <si>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</si>
  <si>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</si>
  <si>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</si>
  <si>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</si>
  <si>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</si>
  <si>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</si>
  <si>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</si>
  <si>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</si>
  <si>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</si>
  <si>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</si>
  <si>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</si>
  <si>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</si>
  <si>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</si>
  <si>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</si>
  <si>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</si>
  <si>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</si>
  <si>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</si>
  <si>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</si>
  <si>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</si>
  <si>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</si>
  <si>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</si>
  <si>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</si>
  <si>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</si>
  <si>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</si>
  <si>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</si>
  <si>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</si>
  <si>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</si>
  <si>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</si>
  <si>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</si>
  <si>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</si>
  <si>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</si>
  <si>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</si>
  <si>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</si>
  <si>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</si>
  <si>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</si>
  <si>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</si>
  <si>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</si>
  <si>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</si>
  <si>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</si>
  <si>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</si>
  <si>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</si>
  <si>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</si>
  <si>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</si>
  <si>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</si>
  <si>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</si>
  <si>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</si>
  <si>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</si>
  <si>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</si>
  <si>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</si>
  <si>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</si>
  <si>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</si>
  <si>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</si>
  <si>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</si>
  <si>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</si>
  <si>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</si>
  <si>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</si>
  <si>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</si>
  <si>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</si>
  <si>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</si>
  <si>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</si>
  <si>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</si>
  <si>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</si>
  <si>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</si>
  <si>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</si>
  <si>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</si>
  <si>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</si>
  <si>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</si>
  <si>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</si>
  <si>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</si>
  <si>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</si>
  <si>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</si>
  <si>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</si>
  <si>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</si>
  <si>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</si>
  <si>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</si>
  <si>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</si>
  <si>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</si>
  <si>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</si>
  <si>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</si>
  <si>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</si>
  <si>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</si>
  <si>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</si>
  <si>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</si>
  <si>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</si>
  <si>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</si>
  <si>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</si>
  <si>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</si>
  <si>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</si>
  <si>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</si>
  <si>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</si>
  <si>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</si>
  <si>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</si>
  <si>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</si>
  <si>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</si>
  <si>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</si>
  <si>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</si>
  <si>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</si>
  <si>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</si>
  <si>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</si>
  <si>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</si>
  <si>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</si>
  <si>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</si>
  <si>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</si>
  <si>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</si>
  <si>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</si>
  <si>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</si>
  <si>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</si>
  <si>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</si>
  <si>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</si>
  <si>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</si>
  <si>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</si>
  <si>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</si>
  <si>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</si>
  <si>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</si>
  <si>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</si>
  <si>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</si>
  <si>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</si>
  <si>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</si>
  <si>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</si>
  <si>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</si>
  <si>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</si>
  <si>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</si>
  <si>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</si>
  <si>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</si>
  <si>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</si>
  <si>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</si>
  <si>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</si>
  <si>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</si>
  <si>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</si>
  <si>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</si>
  <si>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</si>
  <si>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</si>
  <si>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</si>
  <si>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</si>
  <si>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</si>
  <si>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</si>
  <si>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</si>
  <si>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</si>
  <si>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</si>
  <si>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</si>
  <si>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</si>
  <si>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</si>
  <si>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</si>
  <si>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</si>
  <si>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</si>
  <si>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</si>
  <si>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</si>
  <si>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</si>
  <si>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</si>
  <si>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</si>
  <si>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</si>
  <si>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</si>
  <si>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</si>
  <si>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</si>
  <si>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</si>
  <si>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</si>
  <si>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</si>
  <si>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</si>
  <si>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</si>
  <si>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</si>
  <si>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</si>
  <si>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</si>
  <si>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</si>
  <si>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</si>
  <si>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</si>
  <si>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</si>
  <si>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</si>
  <si>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</si>
  <si>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</si>
  <si>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</si>
  <si>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</si>
  <si>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</si>
  <si>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</si>
  <si>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</si>
  <si>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</si>
  <si>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</si>
  <si>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</si>
  <si>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</si>
  <si>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</si>
  <si>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</si>
  <si>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</si>
  <si>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</si>
  <si>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</si>
  <si>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</si>
  <si>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</si>
  <si>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</si>
  <si>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</si>
  <si>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</si>
  <si>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</si>
  <si>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</si>
  <si>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</si>
  <si>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</si>
  <si>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</si>
  <si>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</si>
  <si>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</si>
  <si>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</si>
  <si>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</si>
  <si>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</si>
  <si>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</si>
  <si>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</si>
  <si>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</si>
  <si>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</si>
  <si>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</si>
  <si>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</si>
  <si>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</si>
  <si>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</si>
  <si>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</si>
  <si>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</si>
  <si>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</si>
  <si>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</si>
  <si>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</si>
  <si>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</si>
  <si>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</si>
  <si>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</si>
  <si>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</si>
  <si>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</si>
  <si>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</si>
  <si>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</si>
  <si>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</si>
  <si>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</si>
  <si>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</si>
  <si>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</si>
  <si>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</si>
  <si>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</si>
  <si>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</si>
  <si>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</si>
  <si>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</si>
  <si>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</si>
  <si>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</si>
  <si>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</si>
  <si>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</si>
  <si>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</si>
  <si>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</si>
  <si>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</si>
  <si>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</si>
  <si>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</si>
  <si>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</si>
  <si>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</si>
  <si>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</si>
  <si>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</si>
  <si>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</si>
  <si>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</si>
  <si>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</si>
  <si>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</si>
  <si>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</si>
  <si>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</si>
  <si>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</si>
  <si>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</si>
  <si>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</si>
  <si>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</si>
  <si>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</si>
  <si>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</si>
  <si>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</si>
  <si>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</si>
  <si>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</si>
  <si>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</si>
  <si>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</si>
  <si>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</si>
  <si>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</si>
  <si>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</si>
  <si>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</si>
  <si>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</si>
  <si>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</si>
  <si>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</si>
  <si>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</si>
  <si>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</si>
  <si>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</si>
  <si>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</si>
  <si>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</si>
  <si>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</si>
  <si>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</si>
  <si>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</si>
  <si>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</si>
  <si>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</si>
  <si>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</si>
  <si>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</si>
  <si>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</si>
  <si>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</si>
  <si>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</si>
  <si>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</si>
  <si>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</si>
  <si>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</si>
  <si>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</si>
  <si>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</si>
  <si>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</si>
  <si>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</si>
  <si>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</si>
  <si>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</si>
  <si>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</si>
  <si>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</si>
  <si>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</si>
  <si>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</si>
  <si>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</si>
  <si>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</si>
  <si>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</si>
  <si>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</si>
  <si>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</si>
  <si>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</si>
  <si>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</si>
  <si>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</si>
  <si>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</si>
  <si>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</si>
  <si>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</si>
  <si>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</si>
  <si>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</si>
  <si>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</si>
  <si>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</si>
  <si>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</si>
  <si>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</si>
  <si>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</si>
  <si>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</si>
  <si>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</si>
  <si>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</si>
  <si>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</si>
  <si>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</si>
  <si>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</si>
  <si>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</si>
  <si>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</si>
  <si>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</si>
  <si>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</si>
  <si>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</si>
  <si>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</si>
  <si>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</si>
  <si>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</si>
  <si>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</si>
  <si>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</si>
  <si>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</si>
  <si>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</si>
  <si>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</si>
  <si>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</si>
  <si>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</si>
  <si>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</si>
  <si>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</si>
  <si>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</si>
  <si>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</si>
  <si>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</si>
  <si>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</si>
  <si>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</si>
  <si>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</si>
  <si>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</si>
  <si>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</si>
  <si>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</si>
  <si>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</si>
  <si>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</si>
  <si>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</si>
  <si>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</si>
  <si>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</si>
  <si>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</si>
  <si>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</si>
  <si>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</si>
  <si>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</si>
  <si>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</si>
  <si>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</si>
  <si>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</si>
  <si>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</si>
  <si>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</si>
  <si>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</si>
  <si>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</si>
  <si>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</si>
  <si>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</si>
  <si>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</si>
  <si>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</si>
  <si>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</si>
  <si>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</si>
  <si>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</si>
  <si>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</si>
  <si>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</si>
  <si>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</si>
  <si>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</si>
  <si>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</si>
  <si>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</si>
  <si>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</si>
  <si>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</si>
  <si>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</si>
  <si>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</si>
  <si>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</si>
  <si>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</si>
  <si>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</si>
  <si>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</si>
  <si>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</si>
  <si>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</si>
  <si>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</si>
  <si>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</si>
  <si>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</si>
  <si>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</si>
  <si>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</si>
  <si>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</si>
  <si>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</si>
  <si>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</si>
  <si>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</si>
  <si>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</si>
  <si>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</si>
  <si>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</si>
  <si>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</si>
  <si>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</si>
  <si>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</si>
  <si>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</si>
  <si>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</si>
  <si>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</si>
  <si>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</si>
  <si>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</si>
  <si>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</si>
  <si>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</si>
  <si>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</si>
  <si>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</si>
  <si>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</si>
  <si>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</si>
  <si>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</si>
  <si>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</si>
  <si>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</si>
  <si>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</si>
  <si>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</si>
  <si>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</si>
  <si>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</si>
  <si>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</si>
  <si>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</si>
  <si>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</si>
  <si>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</si>
  <si>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</si>
  <si>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</si>
  <si>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</si>
  <si>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</si>
  <si>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</si>
  <si>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</si>
  <si>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</si>
  <si>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</si>
  <si>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</si>
  <si>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</si>
  <si>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</si>
  <si>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</si>
  <si>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</si>
  <si>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</si>
  <si>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</si>
  <si>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</si>
  <si>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</si>
  <si>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</si>
  <si>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</si>
  <si>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</si>
  <si>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</si>
  <si>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</si>
  <si>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</si>
  <si>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</si>
  <si>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</si>
  <si>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</si>
  <si>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</si>
  <si>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</si>
  <si>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</si>
  <si>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</si>
  <si>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</si>
  <si>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</si>
  <si>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</si>
  <si>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</si>
  <si>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</si>
  <si>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</si>
  <si>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</si>
  <si>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</si>
  <si>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</si>
  <si>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</si>
  <si>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</si>
  <si>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</si>
  <si>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</si>
  <si>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</si>
  <si>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</si>
  <si>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</si>
  <si>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</si>
  <si>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</si>
  <si>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</si>
  <si>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</si>
  <si>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</si>
  <si>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</si>
  <si>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</si>
  <si>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</si>
  <si>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</si>
  <si>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</si>
  <si>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</si>
  <si>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</si>
  <si>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</si>
  <si>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</si>
  <si>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</si>
  <si>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</si>
  <si>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</si>
  <si>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</si>
  <si>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</si>
  <si>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</si>
  <si>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</si>
  <si>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</si>
  <si>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</si>
  <si>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</si>
  <si>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</si>
  <si>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</si>
  <si>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</si>
  <si>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</si>
  <si>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</si>
  <si>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</si>
  <si>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</si>
  <si>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</si>
  <si>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</si>
  <si>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</si>
  <si>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</si>
  <si>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</si>
  <si>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</si>
  <si>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</si>
  <si>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</si>
  <si>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</si>
  <si>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</si>
  <si>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</si>
  <si>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</si>
  <si>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</si>
  <si>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</si>
  <si>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</si>
  <si>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</si>
  <si>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</si>
  <si>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</si>
  <si>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</si>
  <si>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</si>
  <si>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</si>
  <si>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</si>
  <si>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</si>
  <si>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</si>
  <si>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</si>
  <si>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</si>
  <si>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</si>
  <si>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</si>
  <si>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</si>
  <si>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</si>
  <si>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</si>
  <si>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</si>
  <si>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</si>
  <si>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</si>
  <si>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</si>
  <si>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</si>
  <si>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</si>
  <si>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</si>
  <si>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</si>
  <si>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</si>
  <si>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</si>
  <si>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</si>
  <si>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</si>
  <si>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</si>
  <si>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</si>
  <si>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</si>
  <si>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</si>
  <si>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</si>
  <si>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</si>
  <si>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</si>
  <si>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</si>
  <si>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</si>
  <si>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</si>
  <si>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</si>
  <si>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</si>
  <si>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</si>
  <si>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</si>
  <si>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</si>
  <si>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</si>
  <si>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</si>
  <si>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</si>
  <si>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</si>
  <si>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</si>
  <si>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</si>
  <si>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</si>
  <si>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</si>
  <si>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</si>
  <si>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</si>
  <si>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</si>
  <si>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</si>
  <si>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</si>
  <si>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</si>
  <si>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</si>
  <si>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</si>
  <si>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</si>
  <si>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</si>
  <si>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</si>
  <si>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</si>
  <si>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</si>
  <si>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</si>
  <si>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</si>
  <si>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</si>
  <si>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</si>
  <si>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</si>
  <si>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</si>
  <si>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</si>
  <si>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</si>
  <si>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</si>
  <si>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</si>
  <si>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</si>
  <si>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</si>
  <si>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</si>
  <si>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</si>
  <si>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</si>
  <si>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</si>
  <si>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</si>
  <si>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</si>
  <si>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</si>
  <si>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</si>
  <si>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</si>
  <si>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</si>
  <si>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</si>
  <si>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</si>
  <si>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</si>
  <si>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</si>
  <si>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</si>
  <si>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</si>
  <si>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</si>
  <si>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</si>
  <si>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</si>
  <si>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</si>
  <si>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</si>
  <si>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</si>
  <si>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</si>
  <si>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</si>
  <si>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</si>
  <si>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</si>
  <si>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</si>
  <si>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</si>
  <si>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</si>
  <si>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</si>
  <si>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</si>
  <si>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</si>
  <si>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</si>
  <si>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</si>
  <si>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</si>
  <si>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</si>
  <si>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</si>
  <si>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</si>
  <si>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</si>
  <si>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</si>
  <si>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</si>
  <si>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</si>
  <si>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</si>
  <si>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</si>
  <si>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</si>
  <si>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</si>
  <si>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</si>
  <si>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</si>
  <si>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</si>
  <si>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</si>
  <si>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</si>
  <si>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</si>
  <si>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</si>
  <si>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</si>
  <si>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</si>
  <si>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</si>
  <si>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</si>
  <si>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</si>
  <si>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</si>
  <si>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</si>
  <si>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</si>
  <si>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</si>
  <si>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</si>
  <si>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</si>
  <si>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</si>
  <si>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</si>
  <si>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</si>
  <si>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</si>
  <si>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</si>
  <si>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</si>
  <si>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</si>
  <si>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</si>
  <si>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</si>
  <si>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</si>
  <si>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</si>
  <si>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</si>
  <si>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</si>
  <si>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</si>
  <si>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</si>
  <si>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</si>
  <si>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</si>
  <si>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</si>
  <si>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</si>
  <si>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</si>
  <si>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</si>
  <si>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</si>
  <si>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</si>
  <si>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</si>
  <si>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</si>
  <si>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</si>
  <si>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</si>
  <si>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</si>
  <si>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</si>
  <si>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</si>
  <si>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</si>
  <si>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</si>
  <si>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</si>
  <si>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</si>
  <si>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</si>
  <si>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</si>
  <si>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</si>
  <si>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</si>
  <si>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</si>
  <si>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</si>
  <si>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</si>
  <si>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</si>
  <si>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</si>
  <si>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</si>
  <si>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</si>
  <si>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</si>
  <si>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</si>
  <si>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</si>
  <si>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</si>
  <si>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</si>
  <si>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</si>
  <si>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</si>
  <si>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</si>
  <si>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</si>
  <si>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</si>
  <si>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</si>
  <si>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</si>
  <si>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</si>
  <si>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</si>
  <si>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</si>
  <si>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</si>
  <si>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</si>
  <si>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</si>
  <si>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</si>
  <si>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</si>
  <si>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</si>
  <si>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</si>
  <si>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</si>
  <si>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</si>
  <si>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</si>
  <si>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</si>
  <si>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</si>
  <si>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</si>
  <si>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</si>
  <si>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</si>
  <si>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</si>
  <si>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</si>
  <si>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</si>
  <si>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</si>
  <si>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</si>
  <si>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</si>
  <si>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</si>
  <si>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</si>
  <si>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</si>
  <si>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</si>
  <si>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</si>
  <si>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</si>
  <si>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</si>
  <si>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</si>
  <si>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</si>
  <si>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</si>
  <si>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</si>
  <si>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</si>
  <si>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</si>
  <si>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</si>
  <si>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</si>
  <si>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</si>
  <si>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</si>
  <si>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</si>
  <si>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</si>
  <si>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</si>
  <si>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</si>
  <si>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</si>
  <si>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</si>
  <si>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</si>
  <si>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</si>
  <si>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</si>
  <si>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</si>
  <si>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</si>
  <si>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</si>
  <si>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</si>
  <si>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</si>
  <si>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</si>
  <si>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</si>
  <si>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</si>
  <si>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</si>
  <si>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</si>
  <si>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</si>
  <si>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</si>
  <si>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</si>
  <si>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</si>
  <si>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</si>
  <si>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</si>
  <si>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</si>
  <si>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</si>
  <si>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</si>
  <si>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</si>
  <si>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</si>
  <si>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</si>
  <si>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</si>
  <si>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</si>
  <si>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</si>
  <si>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</si>
  <si>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</si>
  <si>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</si>
  <si>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</si>
  <si>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</si>
  <si>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</si>
  <si>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</si>
  <si>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</si>
  <si>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</si>
  <si>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</si>
  <si>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</si>
  <si>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</si>
  <si>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</si>
  <si>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</si>
  <si>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</si>
  <si>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</si>
  <si>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</si>
  <si>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</si>
  <si>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</si>
  <si>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</si>
  <si>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</si>
  <si>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</si>
  <si>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</si>
  <si>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</si>
  <si>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</si>
  <si>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</si>
  <si>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</si>
  <si>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</si>
  <si>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</si>
  <si>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</si>
  <si>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</si>
  <si>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</si>
  <si>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</si>
  <si>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</si>
  <si>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</si>
  <si>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</si>
  <si>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</si>
  <si>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</si>
  <si>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</si>
  <si>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</si>
  <si>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</si>
  <si>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</si>
  <si>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</si>
  <si>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</si>
  <si>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</si>
  <si>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</si>
  <si>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</si>
  <si>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</si>
  <si>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</si>
  <si>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</si>
  <si>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</si>
  <si>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</si>
  <si>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</si>
  <si>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</si>
  <si>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</si>
  <si>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</si>
  <si>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</si>
  <si>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</si>
  <si>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</si>
  <si>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</si>
  <si>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</si>
  <si>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</si>
  <si>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</si>
  <si>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</si>
  <si>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</si>
  <si>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</si>
  <si>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</si>
  <si>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</si>
  <si>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</si>
  <si>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</si>
  <si>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</si>
  <si>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</si>
  <si>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</si>
  <si>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</si>
  <si>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</si>
  <si>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</si>
  <si>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</si>
  <si>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</si>
  <si>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</si>
  <si>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</si>
  <si>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</si>
  <si>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</si>
  <si>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</si>
  <si>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</si>
  <si>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</si>
  <si>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</si>
  <si>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</si>
  <si>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</si>
  <si>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</si>
  <si>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</si>
  <si>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</si>
  <si>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</si>
  <si>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</si>
  <si>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</si>
  <si>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</si>
  <si>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</si>
  <si>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</si>
  <si>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</si>
  <si>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</si>
  <si>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</si>
  <si>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</si>
  <si>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</si>
  <si>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</si>
  <si>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</si>
  <si>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</si>
  <si>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</si>
  <si>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</si>
  <si>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</si>
  <si>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</si>
  <si>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</si>
  <si>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</si>
  <si>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</si>
  <si>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</si>
  <si>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</si>
  <si>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</si>
  <si>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</si>
  <si>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</si>
  <si>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</si>
  <si>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</si>
  <si>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</si>
  <si>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</si>
  <si>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</si>
  <si>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</si>
  <si>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</si>
  <si>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</si>
  <si>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</si>
  <si>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</si>
  <si>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</si>
  <si>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</si>
  <si>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</si>
  <si>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</si>
  <si>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</si>
  <si>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</si>
  <si>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</si>
  <si>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</si>
  <si>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</si>
  <si>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</si>
  <si>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</si>
  <si>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</si>
  <si>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</si>
  <si>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</si>
  <si>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</si>
  <si>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</si>
  <si>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</si>
  <si>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</si>
  <si>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</si>
  <si>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</si>
  <si>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</si>
  <si>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</si>
  <si>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</si>
  <si>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</si>
  <si>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</si>
  <si>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</si>
  <si>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</si>
  <si>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</si>
  <si>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</si>
  <si>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</si>
  <si>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</si>
  <si>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</si>
  <si>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</si>
  <si>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</si>
  <si>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</si>
  <si>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</si>
  <si>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</si>
  <si>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</si>
  <si>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</si>
  <si>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</si>
  <si>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</si>
  <si>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</si>
  <si>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</si>
  <si>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</si>
  <si>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</si>
  <si>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</si>
  <si>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</si>
  <si>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</si>
  <si>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</si>
  <si>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</si>
  <si>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</si>
  <si>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</si>
  <si>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</si>
  <si>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</si>
  <si>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</si>
  <si>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</si>
  <si>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</si>
  <si>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</si>
  <si>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</si>
  <si>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</si>
  <si>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</si>
  <si>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</si>
  <si>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</si>
  <si>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</si>
  <si>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</si>
  <si>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</si>
  <si>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</si>
  <si>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</si>
  <si>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</si>
  <si>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</si>
  <si>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</si>
  <si>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</si>
  <si>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</si>
  <si>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</si>
  <si>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</si>
  <si>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</si>
  <si>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</si>
  <si>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</si>
  <si>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</si>
  <si>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</si>
  <si>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</si>
  <si>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</si>
  <si>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</si>
  <si>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</si>
  <si>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</si>
  <si>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</si>
  <si>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</si>
  <si>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</si>
  <si>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</si>
  <si>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</si>
  <si>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</si>
  <si>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</si>
  <si>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</si>
  <si>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</si>
  <si>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</si>
  <si>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</si>
  <si>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</si>
  <si>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</si>
  <si>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</si>
  <si>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</si>
  <si>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</si>
  <si>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</si>
  <si>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</si>
  <si>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</si>
  <si>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</si>
  <si>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</si>
  <si>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</si>
  <si>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</si>
  <si>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</si>
  <si>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</si>
  <si>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</si>
  <si>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</si>
  <si>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</si>
  <si>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</si>
  <si>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</si>
  <si>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</si>
  <si>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</si>
  <si>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</si>
  <si>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</si>
  <si>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</si>
  <si>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</si>
  <si>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</si>
  <si>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</si>
  <si>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</si>
  <si>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</si>
  <si>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</si>
  <si>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</si>
  <si>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</si>
  <si>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</si>
  <si>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</si>
  <si>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</si>
  <si>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</si>
  <si>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</si>
  <si>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</si>
  <si>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</si>
  <si>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</si>
  <si>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</si>
  <si>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</si>
  <si>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</si>
  <si>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</si>
  <si>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</si>
  <si>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</si>
  <si>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</si>
  <si>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</si>
  <si>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</si>
  <si>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</si>
  <si>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</si>
  <si>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</si>
  <si>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</si>
  <si>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</si>
  <si>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</si>
  <si>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</si>
  <si>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</si>
  <si>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</si>
  <si>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</si>
  <si>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</si>
  <si>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</si>
  <si>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</si>
  <si>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</si>
  <si>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</si>
  <si>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</si>
  <si>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</si>
  <si>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</si>
  <si>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</si>
  <si>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</si>
  <si>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</si>
  <si>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</si>
  <si>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</si>
  <si>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</si>
  <si>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</si>
  <si>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</si>
  <si>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</si>
  <si>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</si>
  <si>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</si>
  <si>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</si>
  <si>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</si>
  <si>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</si>
  <si>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</si>
  <si>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</si>
  <si>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</si>
  <si>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</si>
  <si>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</si>
  <si>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</si>
  <si>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</si>
  <si>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</si>
  <si>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</si>
  <si>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</si>
  <si>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</si>
  <si>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</si>
  <si>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</si>
  <si>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</si>
  <si>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</si>
  <si>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</si>
  <si>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</si>
  <si>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</si>
  <si>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</si>
  <si>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</si>
  <si>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</si>
  <si>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</si>
  <si>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</si>
  <si>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</si>
  <si>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</si>
  <si>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</si>
  <si>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</si>
  <si>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</si>
  <si>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</si>
  <si>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</si>
  <si>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</si>
  <si>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</si>
  <si>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</si>
  <si>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</si>
  <si>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</si>
  <si>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</si>
  <si>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</si>
  <si>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</si>
  <si>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</si>
  <si>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</si>
  <si>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</si>
  <si>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</si>
  <si>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</si>
  <si>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</si>
  <si>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</si>
  <si>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</si>
  <si>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</si>
  <si>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</si>
  <si>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</si>
  <si>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</si>
  <si>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</si>
  <si>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</si>
  <si>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</si>
  <si>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</si>
  <si>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</si>
  <si>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</si>
  <si>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</si>
  <si>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</si>
  <si>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</si>
  <si>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</si>
  <si>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</si>
  <si>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</si>
  <si>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</si>
  <si>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</si>
  <si>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</si>
  <si>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</si>
  <si>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</si>
  <si>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</si>
  <si>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</si>
  <si>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</si>
  <si>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</si>
  <si>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</si>
  <si>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</si>
  <si>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</si>
  <si>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</si>
  <si>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</si>
  <si>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</si>
  <si>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</si>
  <si>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</si>
  <si>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</si>
  <si>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</si>
  <si>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</si>
  <si>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</si>
  <si>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</si>
  <si>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</si>
  <si>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</si>
  <si>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</si>
  <si>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</si>
  <si>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</si>
  <si>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</si>
  <si>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</si>
  <si>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</si>
  <si>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</si>
  <si>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</si>
  <si>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</si>
  <si>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</si>
  <si>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</si>
  <si>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</si>
  <si>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</si>
  <si>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</si>
  <si>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</si>
  <si>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</si>
  <si>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</si>
  <si>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</si>
  <si>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</si>
  <si>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</si>
  <si>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</si>
  <si>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</si>
  <si>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</si>
  <si>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</si>
  <si>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</si>
  <si>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</si>
  <si>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</si>
  <si>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</si>
  <si>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</si>
  <si>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</si>
  <si>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</si>
  <si>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</si>
  <si>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</si>
  <si>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</si>
  <si>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</si>
  <si>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</si>
  <si>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</si>
  <si>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</si>
  <si>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</si>
  <si>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</si>
  <si>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</si>
  <si>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</si>
  <si>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</si>
  <si>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</si>
  <si>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</si>
  <si>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</si>
  <si>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</si>
  <si>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</si>
  <si>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</si>
  <si>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</si>
  <si>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</si>
  <si>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</si>
  <si>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</si>
  <si>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</si>
  <si>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</si>
  <si>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</si>
  <si>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</si>
  <si>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</si>
  <si>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</si>
  <si>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</si>
  <si>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</si>
  <si>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</si>
  <si>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</si>
  <si>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</si>
  <si>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</si>
  <si>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</si>
  <si>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</si>
  <si>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</si>
  <si>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</si>
  <si>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</si>
  <si>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</si>
  <si>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</si>
  <si>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</si>
  <si>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</si>
  <si>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</si>
  <si>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</si>
  <si>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</si>
  <si>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</si>
  <si>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</si>
  <si>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</si>
  <si>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</si>
  <si>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</si>
  <si>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</si>
  <si>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</si>
  <si>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</si>
  <si>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</si>
  <si>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</si>
  <si>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</si>
  <si>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</si>
  <si>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</si>
  <si>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</si>
  <si>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</si>
  <si>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</si>
  <si>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</si>
  <si>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</si>
  <si>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</si>
  <si>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</si>
  <si>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</si>
  <si>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</si>
  <si>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</si>
  <si>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</si>
  <si>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</si>
  <si>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</si>
  <si>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</si>
  <si>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</si>
  <si>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</si>
  <si>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</si>
  <si>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</si>
  <si>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</si>
  <si>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</si>
  <si>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</si>
  <si>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</si>
  <si>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</si>
  <si>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</si>
  <si>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</si>
  <si>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</si>
  <si>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</si>
  <si>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</si>
  <si>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</si>
  <si>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</si>
  <si>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</si>
  <si>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</si>
  <si>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</si>
  <si>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</si>
  <si>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</si>
  <si>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</si>
  <si>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</si>
  <si>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</si>
  <si>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</si>
  <si>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</si>
  <si>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</si>
  <si>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</si>
  <si>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</si>
  <si>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</si>
  <si>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</si>
  <si>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</si>
  <si>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</si>
  <si>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</si>
  <si>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</si>
  <si>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</si>
  <si>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</si>
  <si>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</si>
  <si>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</si>
  <si>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</si>
  <si>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</si>
  <si>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</si>
  <si>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</si>
  <si>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</si>
  <si>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</si>
  <si>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</si>
  <si>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</si>
  <si>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</si>
  <si>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</si>
  <si>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</si>
  <si>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</si>
  <si>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</si>
  <si>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</si>
  <si>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</si>
  <si>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</si>
  <si>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</si>
  <si>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</si>
  <si>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</si>
  <si>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</si>
  <si>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</si>
  <si>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</si>
  <si>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</si>
  <si>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</si>
  <si>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</si>
  <si>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</si>
  <si>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</si>
  <si>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</si>
  <si>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</si>
  <si>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</si>
  <si>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</si>
  <si>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</si>
  <si>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</si>
  <si>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</si>
  <si>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</si>
  <si>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</si>
  <si>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</si>
  <si>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</si>
  <si>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</si>
  <si>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</si>
  <si>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</si>
  <si>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</si>
  <si>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</si>
  <si>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</si>
  <si>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</si>
  <si>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</si>
  <si>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</si>
  <si>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</si>
  <si>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</si>
  <si>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</si>
  <si>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</si>
  <si>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</si>
  <si>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</si>
  <si>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</si>
  <si>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</si>
  <si>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</si>
  <si>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</si>
  <si>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</si>
  <si>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</si>
  <si>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</si>
  <si>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</si>
  <si>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</si>
  <si>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</si>
  <si>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</si>
  <si>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</si>
  <si>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</si>
  <si>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</si>
  <si>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</si>
  <si>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</si>
  <si>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</si>
  <si>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</si>
  <si>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</si>
  <si>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</si>
  <si>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</si>
  <si>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</si>
  <si>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</si>
  <si>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</si>
  <si>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</si>
  <si>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</si>
  <si>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</si>
  <si>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</si>
  <si>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</si>
  <si>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</si>
  <si>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</si>
  <si>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</si>
  <si>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</si>
  <si>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</si>
  <si>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</si>
  <si>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</si>
  <si>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</si>
  <si>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</si>
  <si>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</si>
  <si>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</si>
  <si>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</si>
  <si>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</si>
  <si>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</si>
  <si>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</si>
  <si>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</si>
  <si>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</si>
  <si>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</si>
  <si>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</si>
  <si>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</si>
  <si>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</si>
  <si>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</si>
  <si>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</si>
  <si>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</si>
  <si>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</si>
  <si>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</si>
  <si>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</si>
  <si>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</si>
  <si>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</si>
  <si>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</si>
  <si>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</si>
  <si>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</si>
  <si>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</si>
  <si>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</si>
  <si>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</si>
  <si>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</si>
  <si>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</si>
  <si>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</si>
  <si>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</si>
  <si>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</si>
  <si>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</si>
  <si>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</si>
  <si>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</si>
  <si>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</si>
  <si>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</si>
  <si>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</si>
  <si>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</si>
  <si>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</si>
  <si>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</si>
  <si>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</si>
  <si>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</si>
  <si>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</si>
  <si>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</si>
  <si>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</si>
  <si>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</si>
  <si>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</si>
  <si>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</si>
  <si>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</si>
  <si>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</si>
  <si>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</si>
  <si>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</si>
  <si>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</si>
  <si>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</si>
  <si>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</si>
  <si>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</si>
  <si>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</si>
  <si>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</si>
  <si>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</si>
  <si>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</si>
  <si>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</si>
  <si>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</si>
  <si>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</si>
  <si>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</si>
  <si>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</si>
  <si>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</si>
  <si>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</si>
  <si>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</si>
  <si>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</si>
  <si>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</si>
  <si>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</si>
  <si>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</si>
  <si>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</si>
  <si>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</si>
  <si>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</si>
  <si>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</si>
  <si>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</si>
  <si>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</si>
  <si>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</si>
  <si>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</si>
  <si>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</si>
  <si>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</si>
  <si>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</si>
  <si>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</si>
  <si>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</si>
  <si>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</si>
  <si>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</si>
  <si>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</si>
  <si>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</si>
  <si>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</si>
  <si>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</si>
  <si>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</si>
  <si>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</si>
  <si>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</si>
  <si>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</si>
  <si>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</si>
  <si>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</si>
  <si>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</si>
  <si>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</si>
  <si>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</si>
  <si>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</si>
  <si>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</si>
  <si>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</si>
  <si>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</si>
  <si>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</si>
  <si>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</si>
  <si>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</si>
  <si>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</si>
  <si>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</si>
  <si>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</si>
  <si>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</si>
  <si>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</si>
  <si>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</si>
  <si>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</si>
  <si>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</si>
  <si>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</si>
  <si>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</si>
  <si>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</si>
  <si>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</si>
  <si>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</si>
  <si>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</si>
  <si>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</si>
  <si>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</si>
  <si>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</si>
  <si>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</si>
  <si>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</si>
  <si>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</si>
  <si>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</si>
  <si>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</si>
  <si>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</si>
  <si>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</si>
  <si>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</si>
  <si>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</si>
  <si>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</si>
  <si>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</si>
  <si>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</si>
  <si>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</si>
  <si>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</si>
  <si>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</si>
  <si>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</si>
  <si>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</si>
  <si>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</si>
  <si>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</si>
  <si>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</si>
  <si>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</si>
  <si>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</si>
  <si>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</si>
  <si>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</si>
  <si>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</si>
  <si>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</si>
  <si>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</si>
  <si>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</si>
  <si>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</si>
  <si>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</si>
  <si>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</si>
  <si>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</si>
  <si>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</si>
  <si>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</si>
  <si>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</si>
  <si>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</si>
  <si>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</si>
  <si>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</si>
  <si>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</si>
  <si>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</si>
  <si>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</si>
  <si>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</si>
  <si>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</si>
  <si>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</si>
  <si>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</si>
  <si>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</si>
  <si>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</si>
  <si>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</si>
  <si>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</si>
  <si>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</si>
  <si>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</si>
  <si>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</si>
  <si>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</si>
  <si>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</si>
  <si>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</si>
  <si>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</si>
  <si>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</si>
  <si>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</si>
  <si>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</si>
  <si>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</si>
  <si>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</si>
  <si>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</si>
  <si>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</si>
  <si>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</si>
  <si>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</si>
  <si>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</si>
  <si>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</si>
  <si>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</si>
  <si>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</si>
  <si>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</si>
  <si>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</si>
  <si>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</si>
  <si>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</si>
  <si>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</si>
  <si>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</si>
  <si>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</si>
  <si>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</si>
  <si>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</si>
  <si>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</si>
  <si>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</si>
  <si>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</si>
  <si>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</si>
  <si>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</si>
  <si>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</si>
  <si>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</si>
  <si>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</si>
  <si>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</si>
  <si>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</si>
  <si>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</si>
  <si>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</si>
  <si>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</si>
  <si>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</si>
  <si>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</si>
  <si>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</si>
  <si>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</si>
  <si>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</si>
  <si>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</si>
  <si>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</si>
  <si>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</si>
  <si>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</si>
  <si>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</si>
  <si>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</si>
  <si>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</si>
  <si>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</si>
  <si>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</si>
  <si>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</si>
  <si>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</si>
  <si>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</si>
  <si>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</si>
  <si>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</si>
  <si>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</si>
  <si>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</si>
  <si>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</si>
  <si>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</si>
  <si>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</si>
  <si>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</si>
  <si>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</si>
  <si>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</si>
  <si>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</si>
  <si>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</si>
  <si>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</si>
  <si>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</si>
  <si>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</si>
  <si>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</si>
  <si>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</si>
  <si>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</si>
  <si>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</si>
  <si>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</si>
  <si>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</si>
  <si>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</si>
  <si>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</si>
  <si>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</si>
  <si>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</si>
  <si>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</si>
  <si>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</si>
  <si>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</si>
  <si>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</si>
  <si>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</si>
  <si>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</si>
  <si>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</si>
  <si>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</si>
  <si>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</si>
  <si>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</si>
  <si>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</si>
  <si>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</si>
  <si>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</si>
  <si>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</si>
  <si>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</si>
  <si>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</si>
  <si>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</si>
  <si>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</si>
  <si>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</si>
  <si>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</si>
  <si>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</si>
  <si>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</si>
  <si>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</si>
  <si>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</si>
  <si>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</si>
  <si>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</si>
  <si>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</si>
  <si>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</si>
  <si>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</si>
  <si>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</si>
  <si>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</si>
  <si>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</si>
  <si>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</si>
  <si>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</si>
  <si>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</si>
  <si>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</si>
  <si>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</si>
  <si>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</si>
  <si>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</si>
  <si>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</si>
  <si>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</si>
  <si>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</si>
  <si>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</si>
  <si>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</si>
  <si>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</si>
  <si>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</si>
  <si>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</si>
  <si>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</si>
  <si>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</si>
  <si>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</si>
  <si>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</si>
  <si>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</si>
  <si>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</si>
  <si>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</si>
  <si>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</si>
  <si>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</si>
  <si>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</si>
  <si>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</si>
  <si>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</si>
  <si>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</si>
  <si>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</si>
  <si>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</si>
  <si>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</si>
  <si>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</si>
  <si>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</si>
  <si>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</si>
  <si>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</si>
  <si>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</si>
  <si>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</si>
  <si>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</si>
  <si>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</si>
  <si>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</si>
  <si>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</si>
  <si>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</si>
  <si>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</si>
  <si>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</si>
  <si>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</si>
  <si>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</si>
  <si>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</si>
  <si>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</si>
  <si>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</si>
  <si>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</si>
  <si>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</si>
  <si>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</si>
  <si>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</si>
  <si>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</si>
  <si>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</si>
  <si>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</si>
  <si>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</si>
  <si>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</si>
  <si>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</si>
  <si>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</si>
  <si>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</si>
  <si>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</si>
  <si>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</si>
  <si>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</si>
  <si>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</si>
  <si>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</si>
  <si>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</si>
  <si>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</si>
  <si>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</si>
  <si>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</si>
  <si>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</si>
  <si>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</si>
  <si>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</si>
  <si>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</si>
  <si>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</si>
  <si>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</si>
  <si>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</si>
  <si>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</si>
  <si>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</si>
  <si>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</si>
  <si>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</si>
  <si>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</si>
  <si>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</si>
  <si>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</si>
  <si>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</si>
  <si>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</si>
  <si>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</si>
  <si>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</si>
  <si>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</si>
  <si>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</si>
  <si>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</si>
  <si>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</si>
  <si>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</si>
  <si>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</si>
  <si>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</si>
  <si>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</si>
  <si>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</si>
  <si>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</si>
  <si>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</si>
  <si>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</si>
  <si>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</si>
  <si>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</si>
  <si>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</si>
  <si>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</si>
  <si>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</si>
  <si>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</si>
  <si>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</si>
  <si>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</si>
  <si>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</si>
  <si>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</si>
  <si>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</si>
  <si>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</si>
  <si>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</si>
  <si>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</si>
  <si>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</si>
  <si>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</si>
  <si>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</si>
  <si>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</si>
  <si>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</si>
  <si>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</si>
  <si>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</si>
  <si>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</si>
  <si>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</si>
  <si>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</si>
  <si>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</si>
  <si>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</si>
  <si>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</si>
  <si>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</si>
  <si>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</si>
  <si>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</si>
  <si>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</si>
  <si>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</si>
  <si>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</si>
  <si>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</si>
  <si>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</si>
  <si>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</si>
  <si>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</si>
  <si>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</si>
  <si>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</si>
  <si>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</si>
  <si>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</si>
  <si>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</si>
  <si>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</si>
  <si>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</si>
  <si>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</si>
  <si>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</si>
  <si>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</si>
  <si>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</si>
  <si>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</si>
  <si>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</si>
  <si>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</si>
  <si>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</si>
  <si>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</si>
  <si>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</si>
  <si>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</si>
  <si>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</si>
  <si>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</si>
  <si>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</si>
  <si>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</si>
  <si>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</si>
  <si>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</si>
  <si>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</si>
  <si>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</si>
  <si>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</si>
  <si>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</si>
  <si>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</si>
  <si>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</si>
  <si>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</si>
  <si>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</si>
  <si>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</si>
  <si>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</si>
  <si>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</si>
  <si>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</si>
  <si>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</si>
  <si>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</si>
  <si>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</si>
  <si>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</si>
  <si>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</si>
  <si>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</si>
  <si>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</si>
  <si>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</si>
  <si>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</si>
  <si>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</si>
  <si>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</si>
  <si>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</si>
  <si>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</si>
  <si>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</si>
  <si>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</si>
  <si>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</si>
  <si>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</si>
  <si>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</si>
  <si>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</si>
  <si>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</si>
  <si>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</si>
  <si>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</si>
  <si>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</si>
  <si>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</si>
  <si>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</si>
  <si>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</si>
  <si>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</si>
  <si>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</si>
  <si>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</si>
  <si>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</si>
  <si>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</si>
  <si>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</si>
  <si>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</si>
  <si>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</si>
  <si>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</si>
  <si>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</si>
  <si>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</si>
  <si>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</si>
  <si>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</si>
  <si>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</si>
  <si>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</si>
  <si>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</si>
  <si>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</si>
  <si>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</si>
  <si>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</si>
  <si>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</si>
  <si>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</si>
  <si>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</si>
  <si>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</si>
  <si>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</si>
  <si>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</si>
  <si>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</si>
  <si>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</si>
  <si>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</si>
  <si>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</si>
  <si>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</si>
  <si>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</si>
  <si>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</si>
  <si>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</si>
  <si>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</si>
  <si>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</si>
  <si>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</si>
  <si>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</si>
  <si>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</si>
  <si>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</si>
  <si>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</si>
  <si>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</si>
  <si>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</si>
  <si>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</si>
  <si>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</si>
  <si>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</si>
  <si>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</si>
  <si>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</si>
  <si>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</si>
  <si>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</si>
  <si>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</si>
  <si>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</si>
  <si>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</si>
  <si>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</si>
  <si>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</si>
  <si>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</si>
  <si>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</si>
  <si>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</si>
  <si>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</si>
  <si>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</si>
  <si>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</si>
  <si>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</si>
  <si>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</si>
  <si>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</si>
  <si>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</si>
  <si>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</si>
  <si>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</si>
  <si>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</si>
  <si>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</si>
  <si>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</si>
  <si>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</si>
  <si>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</si>
  <si>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</si>
  <si>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</si>
  <si>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</si>
  <si>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</si>
  <si>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</si>
  <si>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</si>
  <si>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</si>
  <si>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</si>
  <si>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</si>
  <si>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</si>
  <si>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</si>
  <si>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</si>
  <si>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</si>
  <si>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</si>
  <si>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</si>
  <si>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</si>
  <si>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</si>
  <si>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</si>
  <si>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</si>
  <si>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</si>
  <si>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</si>
  <si>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</si>
  <si>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</si>
  <si>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</si>
  <si>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</si>
  <si>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</si>
  <si>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</si>
  <si>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</si>
  <si>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</si>
  <si>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</si>
  <si>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</si>
  <si>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</si>
  <si>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</si>
  <si>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</si>
  <si>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</si>
  <si>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</si>
  <si>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</si>
  <si>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</si>
  <si>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</si>
  <si>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</si>
  <si>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</si>
  <si>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</si>
  <si>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</si>
  <si>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</si>
  <si>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</si>
  <si>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</si>
  <si>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</si>
  <si>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</si>
  <si>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</si>
  <si>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</si>
  <si>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</si>
  <si>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</si>
  <si>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</si>
  <si>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</si>
  <si>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</si>
  <si>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</si>
  <si>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</si>
  <si>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</si>
  <si>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</si>
  <si>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</si>
  <si>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</si>
  <si>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</si>
  <si>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</si>
  <si>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</si>
  <si>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</si>
  <si>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</si>
  <si>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</si>
  <si>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</si>
  <si>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</si>
  <si>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</si>
  <si>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</si>
  <si>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</si>
  <si>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</si>
  <si>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</si>
  <si>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</si>
  <si>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</si>
  <si>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</si>
  <si>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</si>
  <si>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</si>
  <si>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</si>
  <si>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</si>
  <si>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</si>
  <si>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</si>
  <si>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</si>
  <si>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</si>
  <si>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</si>
  <si>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</si>
  <si>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</si>
  <si>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</si>
  <si>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</si>
  <si>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</si>
  <si>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</si>
  <si>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</si>
  <si>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</si>
  <si>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</si>
  <si>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</si>
  <si>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</si>
  <si>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</si>
  <si>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</si>
  <si>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</si>
  <si>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</si>
  <si>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</si>
  <si>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</si>
  <si>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</si>
  <si>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</si>
  <si>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</si>
  <si>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</si>
  <si>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</si>
  <si>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</si>
  <si>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</si>
  <si>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</si>
  <si>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</si>
  <si>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</si>
  <si>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</si>
  <si>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</si>
  <si>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</si>
  <si>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</si>
  <si>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</si>
  <si>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</si>
  <si>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</si>
  <si>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</si>
  <si>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</si>
  <si>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</si>
  <si>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</si>
  <si>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</si>
  <si>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</si>
  <si>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</si>
  <si>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</si>
  <si>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</si>
  <si>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</si>
  <si>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</si>
  <si>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</si>
  <si>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</si>
  <si>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</si>
  <si>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</si>
  <si>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</si>
  <si>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</si>
  <si>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</si>
  <si>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</si>
  <si>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</si>
  <si>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</si>
  <si>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</si>
  <si>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</si>
  <si>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</si>
  <si>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</si>
  <si>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</si>
  <si>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</si>
  <si>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</si>
  <si>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</si>
  <si>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</si>
  <si>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</si>
  <si>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</si>
  <si>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</si>
  <si>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</si>
  <si>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</si>
  <si>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</si>
  <si>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</si>
  <si>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</si>
  <si>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</si>
  <si>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</si>
  <si>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</si>
  <si>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</si>
  <si>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</si>
  <si>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</si>
  <si>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</si>
  <si>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</si>
  <si>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</si>
  <si>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</si>
  <si>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</si>
  <si>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</si>
  <si>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</si>
  <si>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</si>
  <si>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</si>
  <si>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</si>
  <si>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</si>
  <si>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</si>
  <si>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</si>
  <si>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</si>
  <si>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</si>
  <si>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</si>
  <si>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</si>
  <si>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</si>
  <si>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</si>
  <si>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</si>
  <si>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</si>
  <si>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</si>
  <si>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</si>
  <si>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</si>
  <si>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</si>
  <si>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</si>
  <si>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</si>
  <si>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</si>
  <si>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</si>
  <si>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</si>
  <si>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</si>
  <si>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</si>
  <si>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</si>
  <si>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</si>
  <si>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</si>
  <si>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</si>
  <si>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</si>
  <si>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</si>
  <si>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</si>
  <si>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</si>
  <si>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</si>
  <si>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</si>
  <si>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</si>
  <si>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</si>
  <si>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</si>
  <si>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</si>
  <si>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</si>
  <si>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</si>
  <si>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</si>
  <si>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</si>
  <si>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</si>
  <si>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</si>
  <si>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</si>
  <si>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</si>
  <si>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</si>
  <si>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</si>
  <si>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</si>
  <si>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</si>
  <si>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</si>
  <si>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</si>
  <si>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</si>
  <si>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</si>
  <si>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</si>
  <si>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</si>
  <si>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</si>
  <si>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</si>
  <si>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</si>
  <si>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</si>
  <si>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</si>
  <si>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</si>
  <si>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</si>
  <si>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</si>
  <si>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</si>
  <si>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</si>
  <si>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</si>
  <si>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</si>
  <si>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</si>
  <si>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</si>
  <si>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</si>
  <si>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</si>
  <si>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</si>
  <si>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</si>
  <si>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</si>
  <si>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</si>
  <si>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</si>
  <si>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</si>
  <si>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</si>
  <si>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</si>
  <si>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</si>
  <si>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</si>
  <si>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</si>
  <si>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</si>
  <si>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</si>
  <si>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</si>
  <si>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</si>
  <si>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</si>
  <si>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</si>
  <si>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</si>
  <si>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</si>
  <si>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</si>
  <si>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</si>
  <si>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</si>
  <si>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</si>
  <si>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</si>
  <si>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</si>
  <si>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</si>
  <si>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</si>
  <si>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</si>
  <si>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</si>
  <si>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</si>
  <si>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</si>
  <si>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</si>
  <si>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</si>
  <si>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</si>
  <si>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</si>
  <si>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</si>
  <si>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</si>
  <si>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</si>
  <si>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</si>
  <si>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</si>
  <si>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</si>
  <si>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</si>
  <si>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</si>
  <si>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</si>
  <si>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</si>
  <si>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</si>
  <si>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</si>
  <si>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</si>
  <si>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</si>
  <si>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</si>
  <si>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</si>
  <si>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</si>
  <si>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</si>
  <si>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</si>
  <si>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</si>
  <si>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</si>
  <si>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</si>
  <si>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</si>
  <si>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</si>
  <si>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</si>
  <si>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</si>
  <si>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</si>
  <si>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</si>
  <si>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</si>
  <si>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</si>
  <si>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</si>
  <si>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</si>
  <si>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</si>
  <si>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</si>
  <si>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</si>
  <si>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</si>
  <si>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</si>
  <si>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</si>
  <si>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</si>
  <si>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</si>
  <si>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</si>
  <si>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</si>
  <si>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</si>
  <si>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</si>
  <si>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</si>
  <si>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</si>
  <si>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</si>
  <si>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</si>
  <si>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</si>
  <si>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</si>
  <si>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</si>
  <si>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</si>
  <si>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</si>
  <si>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</si>
  <si>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</si>
  <si>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</si>
  <si>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</si>
  <si>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</si>
  <si>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</si>
  <si>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</si>
  <si>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</si>
  <si>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</si>
  <si>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</si>
  <si>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</si>
  <si>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</si>
  <si>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</si>
  <si>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</si>
  <si>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</si>
  <si>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</si>
  <si>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</si>
  <si>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</si>
  <si>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</si>
  <si>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</si>
  <si>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</si>
  <si>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</si>
  <si>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</si>
  <si>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</si>
  <si>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</si>
  <si>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</si>
  <si>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</si>
  <si>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</si>
  <si>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</si>
  <si>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</si>
  <si>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</si>
  <si>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</si>
  <si>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</si>
  <si>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</si>
  <si>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</si>
  <si>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</si>
  <si>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</si>
  <si>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</si>
  <si>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</si>
  <si>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</si>
  <si>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</si>
  <si>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</si>
  <si>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</si>
  <si>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</si>
  <si>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</si>
  <si>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</si>
  <si>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</si>
  <si>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</si>
  <si>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</si>
  <si>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</si>
  <si>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</si>
  <si>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</si>
  <si>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</si>
  <si>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</si>
  <si>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</si>
  <si>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</si>
  <si>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</si>
  <si>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</si>
  <si>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</si>
  <si>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</si>
  <si>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</si>
  <si>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</si>
  <si>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</si>
  <si>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</si>
  <si>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</si>
  <si>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</si>
  <si>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</si>
  <si>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</si>
  <si>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</si>
  <si>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</si>
  <si>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</si>
  <si>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</si>
  <si>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</si>
  <si>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</si>
  <si>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</si>
  <si>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</si>
  <si>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</si>
  <si>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</si>
  <si>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</si>
  <si>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</si>
  <si>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</si>
  <si>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</si>
  <si>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</si>
  <si>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</si>
  <si>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</si>
  <si>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</si>
  <si>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</si>
  <si>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</si>
  <si>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</si>
  <si>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</si>
  <si>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</si>
  <si>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</si>
  <si>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</si>
  <si>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</si>
  <si>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</si>
  <si>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</si>
  <si>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</si>
  <si>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</si>
  <si>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</si>
  <si>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</si>
  <si>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</si>
  <si>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</si>
  <si>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</si>
  <si>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</si>
  <si>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</si>
  <si>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</si>
  <si>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</si>
  <si>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</si>
  <si>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</si>
  <si>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</si>
  <si>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</si>
  <si>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</si>
  <si>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</si>
  <si>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</si>
  <si>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</si>
  <si>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</si>
  <si>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</si>
  <si>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</si>
  <si>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</si>
  <si>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</si>
  <si>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</si>
  <si>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</si>
  <si>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</si>
  <si>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</si>
  <si>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</si>
  <si>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</si>
  <si>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</si>
  <si>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</si>
  <si>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</si>
  <si>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</si>
  <si>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</si>
  <si>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</si>
  <si>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</si>
  <si>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</si>
  <si>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</si>
  <si>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</si>
  <si>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</si>
  <si>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</si>
  <si>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</si>
  <si>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</si>
  <si>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</si>
  <si>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</si>
  <si>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</si>
  <si>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</si>
  <si>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</si>
  <si>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</si>
  <si>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</si>
  <si>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</si>
  <si>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</si>
  <si>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</si>
  <si>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</si>
  <si>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</si>
  <si>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</si>
  <si>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</si>
  <si>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</si>
  <si>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</si>
  <si>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</si>
  <si>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</si>
  <si>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</si>
  <si>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</si>
  <si>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</si>
  <si>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</si>
  <si>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</si>
  <si>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</si>
  <si>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</si>
  <si>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</si>
  <si>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</si>
  <si>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</si>
  <si>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</si>
  <si>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</si>
  <si>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</si>
  <si>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</si>
  <si>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</si>
  <si>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</si>
  <si>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</si>
  <si>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</si>
  <si>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</si>
  <si>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</si>
  <si>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</si>
  <si>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</si>
  <si>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</si>
  <si>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</si>
  <si>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</si>
  <si>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</si>
  <si>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</si>
  <si>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</si>
  <si>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</si>
  <si>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</si>
  <si>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</si>
  <si>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</si>
  <si>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</si>
  <si>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</si>
  <si>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</si>
  <si>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</si>
  <si>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</si>
  <si>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</si>
  <si>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</si>
  <si>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</si>
  <si>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</si>
  <si>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</si>
  <si>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</si>
  <si>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</si>
  <si>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</si>
  <si>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</si>
  <si>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</si>
  <si>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</si>
  <si>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</si>
  <si>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</si>
  <si>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</si>
  <si>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</si>
  <si>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</si>
  <si>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</si>
  <si>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</si>
  <si>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</si>
  <si>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</si>
  <si>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</si>
  <si>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</si>
  <si>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</si>
  <si>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</si>
  <si>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</si>
  <si>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</si>
  <si>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</si>
  <si>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</si>
  <si>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</si>
  <si>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</si>
  <si>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</si>
  <si>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</si>
  <si>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</si>
  <si>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</si>
  <si>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</si>
  <si>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</si>
  <si>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</si>
  <si>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</si>
  <si>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</si>
  <si>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</si>
  <si>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</si>
  <si>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</si>
  <si>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</si>
  <si>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</si>
  <si>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</si>
  <si>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</si>
  <si>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</si>
  <si>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</si>
  <si>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</si>
  <si>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</si>
  <si>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</si>
  <si>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</si>
  <si>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</si>
  <si>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</si>
  <si>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</si>
  <si>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</si>
  <si>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</si>
  <si>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</si>
  <si>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</si>
  <si>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</si>
  <si>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</si>
  <si>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</si>
  <si>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</si>
  <si>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</si>
  <si>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</si>
  <si>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</si>
  <si>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</si>
  <si>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</si>
  <si>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</si>
  <si>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</si>
  <si>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</si>
  <si>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</si>
  <si>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</si>
  <si>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</si>
  <si>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</si>
  <si>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</si>
  <si>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</si>
  <si>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</si>
  <si>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</si>
  <si>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</si>
  <si>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</si>
  <si>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</si>
  <si>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</si>
  <si>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</si>
  <si>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</si>
  <si>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</si>
  <si>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</si>
  <si>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</si>
  <si>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</si>
  <si>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</si>
  <si>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</si>
  <si>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</si>
  <si>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</si>
  <si>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</si>
  <si>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</si>
  <si>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</si>
  <si>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</si>
  <si>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</si>
  <si>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</si>
  <si>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</si>
  <si>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</si>
  <si>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</si>
  <si>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</si>
  <si>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</si>
  <si>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</si>
  <si>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</si>
  <si>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</si>
  <si>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</si>
  <si>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</si>
  <si>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</si>
  <si>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</si>
  <si>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</si>
  <si>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</si>
  <si>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</si>
  <si>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</si>
  <si>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</si>
  <si>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</si>
  <si>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</si>
  <si>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</si>
  <si>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</si>
  <si>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</si>
  <si>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</si>
  <si>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</si>
  <si>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</si>
  <si>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</si>
  <si>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</si>
  <si>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</si>
  <si>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</si>
  <si>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</si>
  <si>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</si>
  <si>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</si>
  <si>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</si>
  <si>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</si>
  <si>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</si>
  <si>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</si>
  <si>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</si>
  <si>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</si>
  <si>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</si>
  <si>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</si>
  <si>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</si>
  <si>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</si>
  <si>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</si>
  <si>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</si>
  <si>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</si>
  <si>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</si>
  <si>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</si>
  <si>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</si>
  <si>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</si>
  <si>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</si>
  <si>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</si>
  <si>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</si>
  <si>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</si>
  <si>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</si>
  <si>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</si>
  <si>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</si>
  <si>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</si>
  <si>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</si>
  <si>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</si>
  <si>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</si>
  <si>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</si>
  <si>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</si>
  <si>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</si>
  <si>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</si>
  <si>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</si>
  <si>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</si>
  <si>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</si>
  <si>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</si>
  <si>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</si>
  <si>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</si>
  <si>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</si>
  <si>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</si>
  <si>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</si>
  <si>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</si>
  <si>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</si>
  <si>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</si>
  <si>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</si>
  <si>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</si>
  <si>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</si>
  <si>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</si>
  <si>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</si>
  <si>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</si>
  <si>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</si>
  <si>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</si>
  <si>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</si>
  <si>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</si>
  <si>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</si>
  <si>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</si>
  <si>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</si>
  <si>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</si>
  <si>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</si>
  <si>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</si>
  <si>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</si>
  <si>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</si>
  <si>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</si>
  <si>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</si>
  <si>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</si>
  <si>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</si>
  <si>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</si>
  <si>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</si>
  <si>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</si>
  <si>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</si>
  <si>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</si>
  <si>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</si>
  <si>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</si>
  <si>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</si>
  <si>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</si>
  <si>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</si>
  <si>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</si>
  <si>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</si>
  <si>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</si>
  <si>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</si>
  <si>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</si>
  <si>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</si>
  <si>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</si>
  <si>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</si>
  <si>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</si>
  <si>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</si>
  <si>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</si>
  <si>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</si>
  <si>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</si>
  <si>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</si>
  <si>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</si>
  <si>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</si>
  <si>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</si>
  <si>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</si>
  <si>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</si>
  <si>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</si>
  <si>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</si>
  <si>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</si>
  <si>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</si>
  <si>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</si>
  <si>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</si>
  <si>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</si>
  <si>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</si>
  <si>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</si>
  <si>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</si>
  <si>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</si>
  <si>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</si>
  <si>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</si>
  <si>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</si>
  <si>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</si>
  <si>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</si>
  <si>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</si>
  <si>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</si>
  <si>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</si>
  <si>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</si>
  <si>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</si>
  <si>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</si>
  <si>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</si>
  <si>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</si>
  <si>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</si>
  <si>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</si>
  <si>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</si>
  <si>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</si>
  <si>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</si>
  <si>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</si>
  <si>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</si>
  <si>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</si>
  <si>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</si>
  <si>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</si>
  <si>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</si>
  <si>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</si>
  <si>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</si>
  <si>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</si>
  <si>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</si>
  <si>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</si>
  <si>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</si>
  <si>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</si>
  <si>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</si>
  <si>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</si>
  <si>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</si>
  <si>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</si>
  <si>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</si>
  <si>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</si>
  <si>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</si>
  <si>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</si>
  <si>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</si>
  <si>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</si>
  <si>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</si>
  <si>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</si>
  <si>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</si>
  <si>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</si>
  <si>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</si>
  <si>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</si>
  <si>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</si>
  <si>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</si>
  <si>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</si>
  <si>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</si>
  <si>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</si>
  <si>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</si>
  <si>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</si>
  <si>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</si>
  <si>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</si>
  <si>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</si>
  <si>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</si>
  <si>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</si>
  <si>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</si>
  <si>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</si>
  <si>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</si>
  <si>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</si>
  <si>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</si>
  <si>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</si>
  <si>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</si>
  <si>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</si>
  <si>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</si>
  <si>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</si>
  <si>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</si>
  <si>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</si>
  <si>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</si>
  <si>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</si>
  <si>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</si>
  <si>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</si>
  <si>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</si>
  <si>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</si>
  <si>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</si>
  <si>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</si>
  <si>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</si>
  <si>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</si>
  <si>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</si>
  <si>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</si>
  <si>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</si>
  <si>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</si>
  <si>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</si>
  <si>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</si>
  <si>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</si>
  <si>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</si>
  <si>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</si>
  <si>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</si>
  <si>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</si>
  <si>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</si>
  <si>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</si>
  <si>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</si>
  <si>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</si>
  <si>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</si>
  <si>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</si>
  <si>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</si>
  <si>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</si>
  <si>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</si>
  <si>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</si>
  <si>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</si>
  <si>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</si>
  <si>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</si>
  <si>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</si>
  <si>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</si>
  <si>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</si>
  <si>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</si>
  <si>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</si>
  <si>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</si>
  <si>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</si>
  <si>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</si>
  <si>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</si>
  <si>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</si>
  <si>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</si>
  <si>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</si>
  <si>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</si>
  <si>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</si>
  <si>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</si>
  <si>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</si>
  <si>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</si>
  <si>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</si>
  <si>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</si>
  <si>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</si>
  <si>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</si>
  <si>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</si>
  <si>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</si>
  <si>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</si>
  <si>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</si>
  <si>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</si>
  <si>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</si>
  <si>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</si>
  <si>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</si>
  <si>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</si>
  <si>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</si>
  <si>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</si>
  <si>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</si>
  <si>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</si>
  <si>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</si>
  <si>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</si>
  <si>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</si>
  <si>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</si>
  <si>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</si>
  <si>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</si>
  <si>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</si>
  <si>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</si>
  <si>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</si>
  <si>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</si>
  <si>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</si>
  <si>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</si>
  <si>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</si>
  <si>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</si>
  <si>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</si>
  <si>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</si>
  <si>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</si>
  <si>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</si>
  <si>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</si>
  <si>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</si>
  <si>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</si>
  <si>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</si>
  <si>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</si>
  <si>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</si>
  <si>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</si>
  <si>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</si>
  <si>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</si>
  <si>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</si>
  <si>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</si>
  <si>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</si>
  <si>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</si>
  <si>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</si>
  <si>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</si>
  <si>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</si>
  <si>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</si>
  <si>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</si>
  <si>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</si>
  <si>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</si>
  <si>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</si>
  <si>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</si>
  <si>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</si>
  <si>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</si>
  <si>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</si>
  <si>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</si>
  <si>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</si>
  <si>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</si>
  <si>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</si>
  <si>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</si>
  <si>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</si>
  <si>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</si>
  <si>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</si>
  <si>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</si>
  <si>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</si>
  <si>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</si>
  <si>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</si>
  <si>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</si>
  <si>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</si>
  <si>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</si>
  <si>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</si>
  <si>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</si>
  <si>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</si>
  <si>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</si>
  <si>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</si>
  <si>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</si>
  <si>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</si>
  <si>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</si>
  <si>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</si>
  <si>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</si>
  <si>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</si>
  <si>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</si>
  <si>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</si>
  <si>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</si>
  <si>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</si>
  <si>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</si>
  <si>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</si>
  <si>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</si>
  <si>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</si>
  <si>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</si>
  <si>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</si>
  <si>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</si>
  <si>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</si>
  <si>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</si>
  <si>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</si>
  <si>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</si>
  <si>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</si>
  <si>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</si>
  <si>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</si>
  <si>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</si>
  <si>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</si>
  <si>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</si>
  <si>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</si>
  <si>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</si>
  <si>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</si>
  <si>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</si>
  <si>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</si>
  <si>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</si>
  <si>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</si>
  <si>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</si>
  <si>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</si>
  <si>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</si>
  <si>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</si>
  <si>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</si>
  <si>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</si>
  <si>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</si>
  <si>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</si>
  <si>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</si>
  <si>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</si>
  <si>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</si>
  <si>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</si>
  <si>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</si>
  <si>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</si>
  <si>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</si>
  <si>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</si>
  <si>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</si>
  <si>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</si>
  <si>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</si>
  <si>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</si>
  <si>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</si>
  <si>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</si>
  <si>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</si>
  <si>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</si>
  <si>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</si>
  <si>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</si>
  <si>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</si>
  <si>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</si>
  <si>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</si>
  <si>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</si>
  <si>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</si>
  <si>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</si>
  <si>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</si>
  <si>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</si>
  <si>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</si>
  <si>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</si>
  <si>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</si>
  <si>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</si>
  <si>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</si>
  <si>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</si>
  <si>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</si>
  <si>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</si>
  <si>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</si>
  <si>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</si>
  <si>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</si>
  <si>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</si>
  <si>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</si>
  <si>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</si>
  <si>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</si>
  <si>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</si>
  <si>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</si>
  <si>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</si>
  <si>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</si>
  <si>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</si>
  <si>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</si>
  <si>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</si>
  <si>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</si>
  <si>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</si>
  <si>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</si>
  <si>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</si>
  <si>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</si>
  <si>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</si>
  <si>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</si>
  <si>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</si>
  <si>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</si>
  <si>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</si>
  <si>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</si>
  <si>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</si>
  <si>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</si>
  <si>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</si>
  <si>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</si>
  <si>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</si>
  <si>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</si>
  <si>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</si>
  <si>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</si>
  <si>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</si>
  <si>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</si>
  <si>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</si>
  <si>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</si>
  <si>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</si>
  <si>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</si>
  <si>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</si>
  <si>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</si>
  <si>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</si>
  <si>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</si>
  <si>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</si>
  <si>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</si>
  <si>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</si>
  <si>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</si>
  <si>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</si>
  <si>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</si>
  <si>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</si>
  <si>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</si>
  <si>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</si>
  <si>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</si>
  <si>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</si>
  <si>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</si>
  <si>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</si>
  <si>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</si>
  <si>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</si>
  <si>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</si>
  <si>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</si>
  <si>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</si>
  <si>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</si>
  <si>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</si>
  <si>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</si>
  <si>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</si>
  <si>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</si>
  <si>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</si>
  <si>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</si>
  <si>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</si>
  <si>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</si>
  <si>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</si>
  <si>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</si>
  <si>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</si>
  <si>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</si>
  <si>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</si>
  <si>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</si>
  <si>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</si>
  <si>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</si>
  <si>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</si>
  <si>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</si>
  <si>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</si>
  <si>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</si>
  <si>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</si>
  <si>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</si>
  <si>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</si>
  <si>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</si>
  <si>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</si>
  <si>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</si>
  <si>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</si>
  <si>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</si>
  <si>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</si>
  <si>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</si>
  <si>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</si>
  <si>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</si>
  <si>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</si>
  <si>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</si>
  <si>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</si>
  <si>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</si>
  <si>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</si>
  <si>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</si>
  <si>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</si>
  <si>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</si>
  <si>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</si>
  <si>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</si>
  <si>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</si>
  <si>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</si>
  <si>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</si>
  <si>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</si>
  <si>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</si>
  <si>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</si>
  <si>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</si>
  <si>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</si>
  <si>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</si>
  <si>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</si>
  <si>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</si>
  <si>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</si>
  <si>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</si>
  <si>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</si>
  <si>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</si>
  <si>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</si>
  <si>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</si>
  <si>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</si>
  <si>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</si>
  <si>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</si>
  <si>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</si>
  <si>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</si>
  <si>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</si>
  <si>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</si>
  <si>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</si>
  <si>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</si>
  <si>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</si>
  <si>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</si>
  <si>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</si>
  <si>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</si>
  <si>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</si>
  <si>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</si>
  <si>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</si>
  <si>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</si>
  <si>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</si>
  <si>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</si>
  <si>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</si>
  <si>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</si>
  <si>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</si>
  <si>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</si>
  <si>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</si>
  <si>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</si>
  <si>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</si>
  <si>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</si>
  <si>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</si>
  <si>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</si>
  <si>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</si>
  <si>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</si>
  <si>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</si>
  <si>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</si>
  <si>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</si>
  <si>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</si>
  <si>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</si>
  <si>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</si>
  <si>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</si>
  <si>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</si>
  <si>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</si>
  <si>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</si>
  <si>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</si>
  <si>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</si>
  <si>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</si>
  <si>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</si>
  <si>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</si>
  <si>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</si>
  <si>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</si>
  <si>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</si>
  <si>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</si>
  <si>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</si>
  <si>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</si>
  <si>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</si>
  <si>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</si>
  <si>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</si>
  <si>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</si>
  <si>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</si>
  <si>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</si>
  <si>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</si>
  <si>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</si>
  <si>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</si>
  <si>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</si>
  <si>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</si>
  <si>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</si>
  <si>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</si>
  <si>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</si>
  <si>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</si>
  <si>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</si>
  <si>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</si>
  <si>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</si>
  <si>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</si>
  <si>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</si>
  <si>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</si>
  <si>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</si>
  <si>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</si>
  <si>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</si>
  <si>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</si>
  <si>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</si>
  <si>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</si>
  <si>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</si>
  <si>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</si>
  <si>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</si>
  <si>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</si>
  <si>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</si>
  <si>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</si>
  <si>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</si>
  <si>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</si>
  <si>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</si>
  <si>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</si>
  <si>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</si>
  <si>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</si>
  <si>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</si>
  <si>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</si>
  <si>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</si>
  <si>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</si>
  <si>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</si>
  <si>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</si>
  <si>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</si>
  <si>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</si>
  <si>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</si>
  <si>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</si>
  <si>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</si>
  <si>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</si>
  <si>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</si>
  <si>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</si>
  <si>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</si>
  <si>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</si>
  <si>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</si>
  <si>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</si>
  <si>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</si>
  <si>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</si>
  <si>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</si>
  <si>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</si>
  <si>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</si>
  <si>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</si>
  <si>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</si>
  <si>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</si>
  <si>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</si>
  <si>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</si>
  <si>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</si>
  <si>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</si>
  <si>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</si>
  <si>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</si>
  <si>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</si>
  <si>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</si>
  <si>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</si>
  <si>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</si>
  <si>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</si>
  <si>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</si>
  <si>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</si>
  <si>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</si>
  <si>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</si>
  <si>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</si>
  <si>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</si>
  <si>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</si>
  <si>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</si>
  <si>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</si>
  <si>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</si>
  <si>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</si>
  <si>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</si>
  <si>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</si>
  <si>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</si>
  <si>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</si>
  <si>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</si>
  <si>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</si>
  <si>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</si>
  <si>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</si>
  <si>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</si>
  <si>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</si>
  <si>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</si>
  <si>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</si>
  <si>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</si>
  <si>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</si>
  <si>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</si>
  <si>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</si>
  <si>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</si>
  <si>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</si>
  <si>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</si>
  <si>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</si>
  <si>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</si>
  <si>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</si>
  <si>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</si>
  <si>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</si>
  <si>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</si>
  <si>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</si>
  <si>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</si>
  <si>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</si>
  <si>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</si>
  <si>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</si>
  <si>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</si>
  <si>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</si>
  <si>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</si>
  <si>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</si>
  <si>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</si>
  <si>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</si>
  <si>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</si>
  <si>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</si>
  <si>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</si>
  <si>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</si>
  <si>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</si>
  <si>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</si>
  <si>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</si>
  <si>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</si>
  <si>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</si>
  <si>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</si>
  <si>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</si>
  <si>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</si>
  <si>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</si>
  <si>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</si>
  <si>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</si>
  <si>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</si>
  <si>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</si>
  <si>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</si>
  <si>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</si>
  <si>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</si>
  <si>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</si>
  <si>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</si>
  <si>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</si>
  <si>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</si>
  <si>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</si>
  <si>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</si>
  <si>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</si>
  <si>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</si>
  <si>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</si>
  <si>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</si>
  <si>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</si>
  <si>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</si>
  <si>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</si>
  <si>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</si>
  <si>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</si>
  <si>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</si>
  <si>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</si>
  <si>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</si>
  <si>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</si>
  <si>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</si>
  <si>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</si>
  <si>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</si>
  <si>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</si>
  <si>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</si>
  <si>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</si>
  <si>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</si>
  <si>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</si>
  <si>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</si>
  <si>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</si>
  <si>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</si>
  <si>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</si>
  <si>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</si>
  <si>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</si>
  <si>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</si>
  <si>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</si>
  <si>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</si>
  <si>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</si>
  <si>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</si>
  <si>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</si>
  <si>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</si>
  <si>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</si>
  <si>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</si>
  <si>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</si>
  <si>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</si>
  <si>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</si>
  <si>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</si>
  <si>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</si>
  <si>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</si>
  <si>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</si>
  <si>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</si>
  <si>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</si>
  <si>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</si>
  <si>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</si>
  <si>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</si>
  <si>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</si>
  <si>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</si>
  <si>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</si>
  <si>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</si>
  <si>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</si>
  <si>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</si>
  <si>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</si>
  <si>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</si>
  <si>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</si>
  <si>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</si>
  <si>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</si>
  <si>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</si>
  <si>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</si>
  <si>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</si>
  <si>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</si>
  <si>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</si>
  <si>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</si>
  <si>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</si>
  <si>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</si>
  <si>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</si>
  <si>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</si>
  <si>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</si>
  <si>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</si>
  <si>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</si>
  <si>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</si>
  <si>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</si>
  <si>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</si>
  <si>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</si>
  <si>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</si>
  <si>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</si>
  <si>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</si>
  <si>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</si>
  <si>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</si>
  <si>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</si>
  <si>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</si>
  <si>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</si>
  <si>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</si>
  <si>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</si>
  <si>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</si>
  <si>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</si>
  <si>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</si>
  <si>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</si>
  <si>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</si>
  <si>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</si>
  <si>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</si>
  <si>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</si>
  <si>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</si>
  <si>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</si>
  <si>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</si>
  <si>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</si>
  <si>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</si>
  <si>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</si>
  <si>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</si>
  <si>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</si>
  <si>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</si>
  <si>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</si>
  <si>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</si>
  <si>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</si>
  <si>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</si>
  <si>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</si>
  <si>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</si>
  <si>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</si>
  <si>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</si>
  <si>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</si>
  <si>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</si>
  <si>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</si>
  <si>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</si>
  <si>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</si>
  <si>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</si>
  <si>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</si>
  <si>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</si>
  <si>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</si>
  <si>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</si>
  <si>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</si>
  <si>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</si>
  <si>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</si>
  <si>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</si>
  <si>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</si>
  <si>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</si>
  <si>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</si>
  <si>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</si>
  <si>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</si>
  <si>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</si>
  <si>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</si>
  <si>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</si>
  <si>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</si>
  <si>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</si>
  <si>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</si>
  <si>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</si>
  <si>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</si>
  <si>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</si>
  <si>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</si>
  <si>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</si>
  <si>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</si>
  <si>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</si>
  <si>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</si>
  <si>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</si>
  <si>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</si>
  <si>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</si>
  <si>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</si>
  <si>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</si>
  <si>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</si>
  <si>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</si>
  <si>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</si>
  <si>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</si>
  <si>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</si>
  <si>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</si>
  <si>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</si>
  <si>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</si>
  <si>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</si>
  <si>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</si>
  <si>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</si>
  <si>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</si>
  <si>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</si>
  <si>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</si>
  <si>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</si>
  <si>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</si>
  <si>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</si>
  <si>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</si>
  <si>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</si>
  <si>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</si>
  <si>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</si>
  <si>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</si>
  <si>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</si>
  <si>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</si>
  <si>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</si>
  <si>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</si>
  <si>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</si>
  <si>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</si>
  <si>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</si>
  <si>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</si>
  <si>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</si>
  <si>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</si>
  <si>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</si>
  <si>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</si>
  <si>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</si>
  <si>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</si>
  <si>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</si>
  <si>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</si>
  <si>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</si>
  <si>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</si>
  <si>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</si>
  <si>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</si>
  <si>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</si>
  <si>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</si>
  <si>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</si>
  <si>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</si>
  <si>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</si>
  <si>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</si>
  <si>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</si>
  <si>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</si>
  <si>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</si>
  <si>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</si>
  <si>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</si>
  <si>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</si>
  <si>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</si>
  <si>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</si>
  <si>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</si>
  <si>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</si>
  <si>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</si>
  <si>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</si>
  <si>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</si>
  <si>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</si>
  <si>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</si>
  <si>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</si>
  <si>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</si>
  <si>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</si>
  <si>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</si>
  <si>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</si>
  <si>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</si>
  <si>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</si>
  <si>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</si>
  <si>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</si>
  <si>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</si>
  <si>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</si>
  <si>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</si>
  <si>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</si>
  <si>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</si>
  <si>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</si>
  <si>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</si>
  <si>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</si>
  <si>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</si>
  <si>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</si>
  <si>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</si>
  <si>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</si>
  <si>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</si>
  <si>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</si>
  <si>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</si>
  <si>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</si>
  <si>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</si>
  <si>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</si>
  <si>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</si>
  <si>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</si>
  <si>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</si>
  <si>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</si>
  <si>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</si>
  <si>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</si>
  <si>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</si>
  <si>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</si>
  <si>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</si>
  <si>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</si>
  <si>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</si>
  <si>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</si>
  <si>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</si>
  <si>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</si>
  <si>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</si>
  <si>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</si>
  <si>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</si>
  <si>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</si>
  <si>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</si>
  <si>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</si>
  <si>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</si>
  <si>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</si>
  <si>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</si>
  <si>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</si>
  <si>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</si>
  <si>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</si>
  <si>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</si>
  <si>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</si>
  <si>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</si>
  <si>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</si>
  <si>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</si>
  <si>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</si>
  <si>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</si>
  <si>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</si>
  <si>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</si>
  <si>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</si>
  <si>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</si>
  <si>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</si>
  <si>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</si>
  <si>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</si>
  <si>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</si>
  <si>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</si>
  <si>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</si>
  <si>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</si>
  <si>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</si>
  <si>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</si>
  <si>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</si>
  <si>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</si>
  <si>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</si>
  <si>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</si>
  <si>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</si>
  <si>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</si>
  <si>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</si>
  <si>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</si>
  <si>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</si>
  <si>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</si>
  <si>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</si>
  <si>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</si>
  <si>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</si>
  <si>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</si>
  <si>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</si>
  <si>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</si>
  <si>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</si>
  <si>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</si>
  <si>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</si>
  <si>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</si>
  <si>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</si>
  <si>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</si>
  <si>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</si>
  <si>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</si>
  <si>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</si>
  <si>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</si>
  <si>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</si>
  <si>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</si>
  <si>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</si>
  <si>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</si>
  <si>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</si>
  <si>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</si>
  <si>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</si>
  <si>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</si>
  <si>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</si>
  <si>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</si>
  <si>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</si>
  <si>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</si>
  <si>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</si>
  <si>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</si>
  <si>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</si>
  <si>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</si>
  <si>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</si>
  <si>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</si>
  <si>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</si>
  <si>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</si>
  <si>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</si>
  <si>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</si>
  <si>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</si>
  <si>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</si>
  <si>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</si>
  <si>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</si>
  <si>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</si>
  <si>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</si>
  <si>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</si>
  <si>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</si>
  <si>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</si>
  <si>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</si>
  <si>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</si>
  <si>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</si>
  <si>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</si>
  <si>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</si>
  <si>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</si>
  <si>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</si>
  <si>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</si>
  <si>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</si>
  <si>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</si>
  <si>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</si>
  <si>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</si>
  <si>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</si>
  <si>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</si>
  <si>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</si>
  <si>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</si>
  <si>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</si>
  <si>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</si>
  <si>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</si>
  <si>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</si>
  <si>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</si>
  <si>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</si>
  <si>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</si>
  <si>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</si>
  <si>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</si>
  <si>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</si>
  <si>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</si>
  <si>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</si>
  <si>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</si>
  <si>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</si>
  <si>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</si>
  <si>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</si>
  <si>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</si>
  <si>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</si>
  <si>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</si>
  <si>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</si>
  <si>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</si>
  <si>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</si>
  <si>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</si>
  <si>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</si>
  <si>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</si>
  <si>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</si>
  <si>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</si>
  <si>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</si>
  <si>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</si>
  <si>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</si>
  <si>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</si>
  <si>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</si>
  <si>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</si>
  <si>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</si>
  <si>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</si>
  <si>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</si>
  <si>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</si>
  <si>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</si>
  <si>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</si>
  <si>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</si>
  <si>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</si>
  <si>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</si>
  <si>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</si>
  <si>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</si>
  <si>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</si>
  <si>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</si>
  <si>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</si>
  <si>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</si>
  <si>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</si>
  <si>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</si>
  <si>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</si>
  <si>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</si>
  <si>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</si>
  <si>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</si>
  <si>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</si>
  <si>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</si>
  <si>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</si>
  <si>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</si>
  <si>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</si>
  <si>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</si>
  <si>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</si>
  <si>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</si>
  <si>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</si>
  <si>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</si>
  <si>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</si>
  <si>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</si>
  <si>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</si>
  <si>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</si>
  <si>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</si>
  <si>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</si>
  <si>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</si>
  <si>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</si>
  <si>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</si>
  <si>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</si>
  <si>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</si>
  <si>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</si>
  <si>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</si>
  <si>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</si>
  <si>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</si>
  <si>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</si>
  <si>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</si>
  <si>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</si>
  <si>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</si>
  <si>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</si>
  <si>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</si>
  <si>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</si>
  <si>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</si>
  <si>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</si>
  <si>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</si>
  <si>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</si>
  <si>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</si>
  <si>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</si>
  <si>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</si>
  <si>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</si>
  <si>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</si>
  <si>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</si>
  <si>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</si>
  <si>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</si>
  <si>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</si>
  <si>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</si>
  <si>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</si>
  <si>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</si>
  <si>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</si>
  <si>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</si>
  <si>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</si>
  <si>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</si>
  <si>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</si>
  <si>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</si>
  <si>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</si>
  <si>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</si>
  <si>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</si>
  <si>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</si>
  <si>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</si>
  <si>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</si>
  <si>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</si>
  <si>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</si>
  <si>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</si>
  <si>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</si>
  <si>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</si>
  <si>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</si>
  <si>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</si>
  <si>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</si>
  <si>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</si>
  <si>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</si>
  <si>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</si>
  <si>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</si>
  <si>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</si>
  <si>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</si>
  <si>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</si>
  <si>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</si>
  <si>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</si>
  <si>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</si>
  <si>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</si>
  <si>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</si>
  <si>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</si>
  <si>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</si>
  <si>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</si>
  <si>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</si>
  <si>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</si>
  <si>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</si>
  <si>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</si>
  <si>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</si>
  <si>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</si>
  <si>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</si>
  <si>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</si>
  <si>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</si>
  <si>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</si>
  <si>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</si>
  <si>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</si>
  <si>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</si>
  <si>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</si>
  <si>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</si>
  <si>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</si>
  <si>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</si>
  <si>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</si>
  <si>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</si>
  <si>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</si>
  <si>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</si>
  <si>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</si>
  <si>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</si>
  <si>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</si>
  <si>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</si>
  <si>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</si>
  <si>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</si>
  <si>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</si>
  <si>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</si>
  <si>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</si>
  <si>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</si>
  <si>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</si>
  <si>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</si>
  <si>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</si>
  <si>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</si>
  <si>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</si>
  <si>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</si>
  <si>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</si>
  <si>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</si>
  <si>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</si>
  <si>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</si>
  <si>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</si>
  <si>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</si>
  <si>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</si>
  <si>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</si>
  <si>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</si>
  <si>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</si>
  <si>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</si>
  <si>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</si>
  <si>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</si>
  <si>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</si>
  <si>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</si>
  <si>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</si>
  <si>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</si>
  <si>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</si>
  <si>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</si>
  <si>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</si>
  <si>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</si>
  <si>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</si>
  <si>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</si>
  <si>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</si>
  <si>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</si>
  <si>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</si>
  <si>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</si>
  <si>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</si>
  <si>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</si>
  <si>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</si>
  <si>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</si>
  <si>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</si>
  <si>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</si>
  <si>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</si>
  <si>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</si>
  <si>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</si>
  <si>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</si>
  <si>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</si>
  <si>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</si>
  <si>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</si>
  <si>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</si>
  <si>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</si>
  <si>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</si>
  <si>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</si>
  <si>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</si>
  <si>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</si>
  <si>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</si>
  <si>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</si>
  <si>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</si>
  <si>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</si>
  <si>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</si>
  <si>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</si>
  <si>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</si>
  <si>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</si>
  <si>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</si>
  <si>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</si>
  <si>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</si>
  <si>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</si>
  <si>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</si>
  <si>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</si>
  <si>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</si>
  <si>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</si>
  <si>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</si>
  <si>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</si>
  <si>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</si>
  <si>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</si>
  <si>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</si>
  <si>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</si>
  <si>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</si>
  <si>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</si>
  <si>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</si>
  <si>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</si>
  <si>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</si>
  <si>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</si>
  <si>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</si>
  <si>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</si>
  <si>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</si>
  <si>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</si>
  <si>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</si>
  <si>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</si>
  <si>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</si>
  <si>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</si>
  <si>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</si>
  <si>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</si>
  <si>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</si>
  <si>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</si>
  <si>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</si>
  <si>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</si>
  <si>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</si>
  <si>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</si>
  <si>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</si>
  <si>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</si>
  <si>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</si>
  <si>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</si>
  <si>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</si>
  <si>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</si>
  <si>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</si>
  <si>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</si>
  <si>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</si>
  <si>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</si>
  <si>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</si>
  <si>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</si>
  <si>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</si>
  <si>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</si>
  <si>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</si>
  <si>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</si>
  <si>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</si>
  <si>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</si>
  <si>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</si>
  <si>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</si>
  <si>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</si>
  <si>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</si>
  <si>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</si>
  <si>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</si>
  <si>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</si>
  <si>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</si>
  <si>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</si>
  <si>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</si>
  <si>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</si>
  <si>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</si>
  <si>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</si>
  <si>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</si>
  <si>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</si>
  <si>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</si>
  <si>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</si>
  <si>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</si>
  <si>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</si>
  <si>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</si>
  <si>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</si>
  <si>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</si>
  <si>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</si>
  <si>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</si>
  <si>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</si>
  <si>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</si>
  <si>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</si>
  <si>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</si>
  <si>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</si>
  <si>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</si>
  <si>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</si>
  <si>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</si>
  <si>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</si>
  <si>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</si>
  <si>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</si>
  <si>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</si>
  <si>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</si>
  <si>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</si>
  <si>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</si>
  <si>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</si>
  <si>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</si>
  <si>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</si>
  <si>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</si>
  <si>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</si>
  <si>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</si>
  <si>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</si>
  <si>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</si>
  <si>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</si>
  <si>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</si>
  <si>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</si>
  <si>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</si>
  <si>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</si>
  <si>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</si>
  <si>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</si>
  <si>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</si>
  <si>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</si>
  <si>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</si>
  <si>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</si>
  <si>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</si>
  <si>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</si>
  <si>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</si>
  <si>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</si>
  <si>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</si>
  <si>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</si>
  <si>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</si>
  <si>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</si>
  <si>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</si>
  <si>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</si>
  <si>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</si>
  <si>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</si>
  <si>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</si>
  <si>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</si>
  <si>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</si>
  <si>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</si>
  <si>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</si>
  <si>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</si>
  <si>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</si>
  <si>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</si>
  <si>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</si>
  <si>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</si>
  <si>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</si>
  <si>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</si>
  <si>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</si>
  <si>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</si>
  <si>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</si>
  <si>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</si>
  <si>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</si>
  <si>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</si>
  <si>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</si>
  <si>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</si>
  <si>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</si>
  <si>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</si>
  <si>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</si>
  <si>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</si>
  <si>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</si>
  <si>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</si>
  <si>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</si>
  <si>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</si>
  <si>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</si>
  <si>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</si>
  <si>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</si>
  <si>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</si>
  <si>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</si>
  <si>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</si>
  <si>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</si>
  <si>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</si>
  <si>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</si>
  <si>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</si>
  <si>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</si>
  <si>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</si>
  <si>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</si>
  <si>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</si>
  <si>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</si>
  <si>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</si>
  <si>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</si>
  <si>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</si>
  <si>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</si>
  <si>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</si>
  <si>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</si>
  <si>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</si>
  <si>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</si>
  <si>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</si>
  <si>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</si>
  <si>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</si>
  <si>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</si>
  <si>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</si>
  <si>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</si>
  <si>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</si>
  <si>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</si>
  <si>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</si>
  <si>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</si>
  <si>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</si>
  <si>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</si>
  <si>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</si>
  <si>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</si>
  <si>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</si>
  <si>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</si>
  <si>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</si>
  <si>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</si>
  <si>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</si>
  <si>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</si>
  <si>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</si>
  <si>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</si>
  <si>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</si>
  <si>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</si>
  <si>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</si>
  <si>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</si>
  <si>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</si>
  <si>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</si>
  <si>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</si>
  <si>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</si>
  <si>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</si>
  <si>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</si>
  <si>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</si>
  <si>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</si>
  <si>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</si>
  <si>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</si>
  <si>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</si>
  <si>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</si>
  <si>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</si>
  <si>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</si>
  <si>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</si>
  <si>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</si>
  <si>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</si>
  <si>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</si>
  <si>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</si>
  <si>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</si>
  <si>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</si>
  <si>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</si>
  <si>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</si>
  <si>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</si>
  <si>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</si>
  <si>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</si>
  <si>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</si>
  <si>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</si>
  <si>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</si>
  <si>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</si>
  <si>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</si>
  <si>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</si>
  <si>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</si>
  <si>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</si>
  <si>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</si>
  <si>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</si>
  <si>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</si>
  <si>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</si>
  <si>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</si>
  <si>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</si>
  <si>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</si>
  <si>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</si>
  <si>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</si>
  <si>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</si>
  <si>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</si>
  <si>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</si>
  <si>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</si>
  <si>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</si>
  <si>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</si>
  <si>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</si>
  <si>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</si>
  <si>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</si>
  <si>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</si>
  <si>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</si>
  <si>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</si>
  <si>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</si>
  <si>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</si>
  <si>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</si>
  <si>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</si>
  <si>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</si>
  <si>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</si>
  <si>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</si>
  <si>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</si>
  <si>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</si>
  <si>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</si>
  <si>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</si>
  <si>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</si>
  <si>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</si>
  <si>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</si>
  <si>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</si>
  <si>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</si>
  <si>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</si>
  <si>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</si>
  <si>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</si>
  <si>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</si>
  <si>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</si>
  <si>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</si>
  <si>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</si>
  <si>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</si>
  <si>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</si>
  <si>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</si>
  <si>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</si>
  <si>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</si>
  <si>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</si>
  <si>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</si>
  <si>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</si>
  <si>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</si>
  <si>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</si>
  <si>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</si>
  <si>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</si>
  <si>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</si>
  <si>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</si>
  <si>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</si>
  <si>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</si>
  <si>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</si>
  <si>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</si>
  <si>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</si>
  <si>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</si>
  <si>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</si>
  <si>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</si>
  <si>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</si>
  <si>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</si>
  <si>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</si>
  <si>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</si>
  <si>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</si>
  <si>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</si>
  <si>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</si>
  <si>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</si>
  <si>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</si>
  <si>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</si>
  <si>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</si>
  <si>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</si>
  <si>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</si>
  <si>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</si>
  <si>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</si>
  <si>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</si>
  <si>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</si>
  <si>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</si>
  <si>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</si>
  <si>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</si>
  <si>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</si>
  <si>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</si>
  <si>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</si>
  <si>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</si>
  <si>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</si>
  <si>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</si>
  <si>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</si>
  <si>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</si>
  <si>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</si>
  <si>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</si>
  <si>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</si>
  <si>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</si>
  <si>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</si>
  <si>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</si>
  <si>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</si>
  <si>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</si>
  <si>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</si>
  <si>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</si>
  <si>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</si>
  <si>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</si>
  <si>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</si>
  <si>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</si>
  <si>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</si>
  <si>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</si>
  <si>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</si>
  <si>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</si>
  <si>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</si>
  <si>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</si>
  <si>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</si>
  <si>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</si>
  <si>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</si>
  <si>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</si>
  <si>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</si>
  <si>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</si>
  <si>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</si>
  <si>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</si>
  <si>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</si>
  <si>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</si>
  <si>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</si>
  <si>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</si>
  <si>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</si>
  <si>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</si>
  <si>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</si>
  <si>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</si>
  <si>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</si>
  <si>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</si>
  <si>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</si>
  <si>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</si>
  <si>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</si>
  <si>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</si>
  <si>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</si>
  <si>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</si>
  <si>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</si>
  <si>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</si>
  <si>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</si>
  <si>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</si>
  <si>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</si>
  <si>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</si>
  <si>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</si>
  <si>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</si>
  <si>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</si>
  <si>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</si>
  <si>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</si>
  <si>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</si>
  <si>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</si>
  <si>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</si>
  <si>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</si>
  <si>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</si>
  <si>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</si>
  <si>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</si>
  <si>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</si>
  <si>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</si>
  <si>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</si>
  <si>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</si>
  <si>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</si>
  <si>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</si>
  <si>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</si>
  <si>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</si>
  <si>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</si>
  <si>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</si>
  <si>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</si>
  <si>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</si>
  <si>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</si>
  <si>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</si>
  <si>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</si>
  <si>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</si>
  <si>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</si>
  <si>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</si>
  <si>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</si>
  <si>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</si>
  <si>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</si>
  <si>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</si>
  <si>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</si>
  <si>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</si>
  <si>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</si>
  <si>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</si>
  <si>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</si>
  <si>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</si>
  <si>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</si>
  <si>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</si>
  <si>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</si>
  <si>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</si>
  <si>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</si>
  <si>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</si>
  <si>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</si>
  <si>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</si>
  <si>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</si>
  <si>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</si>
  <si>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</si>
  <si>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</si>
  <si>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</si>
  <si>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</si>
  <si>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</si>
  <si>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</si>
  <si>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</si>
  <si>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</si>
  <si>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</si>
  <si>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</si>
  <si>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</si>
  <si>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</si>
  <si>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</si>
  <si>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</si>
  <si>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</si>
  <si>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</si>
  <si>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</si>
  <si>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</si>
  <si>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</si>
  <si>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</si>
  <si>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</si>
  <si>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</si>
  <si>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</si>
  <si>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</si>
  <si>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</si>
  <si>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</si>
  <si>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</si>
  <si>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</si>
  <si>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</si>
  <si>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</si>
  <si>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</si>
  <si>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</si>
  <si>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</si>
  <si>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</si>
  <si>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</si>
  <si>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</si>
  <si>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</si>
  <si>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</si>
  <si>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</si>
  <si>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</si>
  <si>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</si>
  <si>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</si>
  <si>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</si>
  <si>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</si>
  <si>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</si>
  <si>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</si>
  <si>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</si>
  <si>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</si>
  <si>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</si>
  <si>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</si>
  <si>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</si>
  <si>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</si>
  <si>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</si>
  <si>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</si>
  <si>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</si>
  <si>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</si>
  <si>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</si>
  <si>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</si>
  <si>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</si>
  <si>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</si>
  <si>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</si>
  <si>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</si>
  <si>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</si>
  <si>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</si>
  <si>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</si>
  <si>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</si>
  <si>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</si>
  <si>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</si>
  <si>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</si>
  <si>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</si>
  <si>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</si>
  <si>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</si>
  <si>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</si>
  <si>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</si>
  <si>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</si>
  <si>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</si>
  <si>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</si>
  <si>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</si>
  <si>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</si>
  <si>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</si>
  <si>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</si>
  <si>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</si>
  <si>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</si>
  <si>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</si>
  <si>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</si>
  <si>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</si>
  <si>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</si>
  <si>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</si>
  <si>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</si>
  <si>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</si>
  <si>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</si>
  <si>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</si>
  <si>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</si>
  <si>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</si>
  <si>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</si>
  <si>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</si>
  <si>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</si>
  <si>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</si>
  <si>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</si>
  <si>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</si>
  <si>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</si>
  <si>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</si>
  <si>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</si>
  <si>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</si>
  <si>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</si>
  <si>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</si>
  <si>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</si>
  <si>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</si>
  <si>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</si>
  <si>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</si>
  <si>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</si>
  <si>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</si>
  <si>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</si>
  <si>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</si>
  <si>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</si>
  <si>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</si>
  <si>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</si>
  <si>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</si>
  <si>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</si>
  <si>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</si>
  <si>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</si>
  <si>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</si>
  <si>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</si>
  <si>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</si>
  <si>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</si>
  <si>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</si>
  <si>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</si>
  <si>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</si>
  <si>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</si>
  <si>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</si>
  <si>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</si>
  <si>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</si>
  <si>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</si>
  <si>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</si>
  <si>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</si>
  <si>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</si>
  <si>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</si>
  <si>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</si>
  <si>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</si>
  <si>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</si>
  <si>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</si>
  <si>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</si>
  <si>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</si>
  <si>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</si>
  <si>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</si>
  <si>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</si>
  <si>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</si>
  <si>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</si>
  <si>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</si>
  <si>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</si>
  <si>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</si>
  <si>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</si>
  <si>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</si>
  <si>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</si>
  <si>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</si>
  <si>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</si>
  <si>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</si>
  <si>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</si>
  <si>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</si>
  <si>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</si>
  <si>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</si>
  <si>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</si>
  <si>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</si>
  <si>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</si>
  <si>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</si>
  <si>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</si>
  <si>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</si>
  <si>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</si>
  <si>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</si>
  <si>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</si>
  <si>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</si>
  <si>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</si>
  <si>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</si>
  <si>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</si>
  <si>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</si>
  <si>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</si>
  <si>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</si>
  <si>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</si>
  <si>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</si>
  <si>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</si>
  <si>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</si>
  <si>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</si>
  <si>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</si>
  <si>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</si>
  <si>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</si>
  <si>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</si>
  <si>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</si>
  <si>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</si>
  <si>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</si>
  <si>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</si>
  <si>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</si>
  <si>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</si>
  <si>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</si>
  <si>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</si>
  <si>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</si>
  <si>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</si>
  <si>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</si>
  <si>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</si>
  <si>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</si>
  <si>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</si>
  <si>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</si>
  <si>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</si>
  <si>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</si>
  <si>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</si>
  <si>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</si>
  <si>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</si>
  <si>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</si>
  <si>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</si>
  <si>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</si>
  <si>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</si>
  <si>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</si>
  <si>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</si>
  <si>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</si>
  <si>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</si>
  <si>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</si>
  <si>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</si>
  <si>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</si>
  <si>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</si>
  <si>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</si>
  <si>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</si>
  <si>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</si>
  <si>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</si>
  <si>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</si>
  <si>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</si>
  <si>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</si>
  <si>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</si>
  <si>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</si>
  <si>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</si>
  <si>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</si>
  <si>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</si>
  <si>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</si>
  <si>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</si>
  <si>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</si>
  <si>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</si>
  <si>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</si>
  <si>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</si>
  <si>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</si>
  <si>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</si>
  <si>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</si>
  <si>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</si>
  <si>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</si>
  <si>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</si>
  <si>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</si>
  <si>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</si>
  <si>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</si>
  <si>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</si>
  <si>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</si>
  <si>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</si>
  <si>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</si>
  <si>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</si>
  <si>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</si>
  <si>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</si>
  <si>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</si>
  <si>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</si>
  <si>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</si>
  <si>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</si>
  <si>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</si>
  <si>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</si>
  <si>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</si>
  <si>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</si>
  <si>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</si>
  <si>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</si>
  <si>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</si>
  <si>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</si>
  <si>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</si>
  <si>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</si>
  <si>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</si>
  <si>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</si>
  <si>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</si>
  <si>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</si>
  <si>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</si>
  <si>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</si>
  <si>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</si>
  <si>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</si>
  <si>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</si>
  <si>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</si>
  <si>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</si>
  <si>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</si>
  <si>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</si>
  <si>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</si>
  <si>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</si>
  <si>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</si>
  <si>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</si>
  <si>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</si>
  <si>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</si>
  <si>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</si>
  <si>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</si>
  <si>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</si>
  <si>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</si>
  <si>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</si>
  <si>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</si>
  <si>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</si>
  <si>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</si>
  <si>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</si>
  <si>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</si>
  <si>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</si>
  <si>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</si>
  <si>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</si>
  <si>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</si>
  <si>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</si>
  <si>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</si>
  <si>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</si>
  <si>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</si>
  <si>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</si>
  <si>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</si>
  <si>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</si>
  <si>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</si>
  <si>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</si>
  <si>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</si>
  <si>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</si>
  <si>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</si>
  <si>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</si>
  <si>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</si>
  <si>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</si>
  <si>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</si>
  <si>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</si>
  <si>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</si>
  <si>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</si>
  <si>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</si>
  <si>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</si>
  <si>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</si>
  <si>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</si>
  <si>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</si>
  <si>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</si>
  <si>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</si>
  <si>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</si>
  <si>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</si>
  <si>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</si>
  <si>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</si>
  <si>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</si>
  <si>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</si>
  <si>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</si>
  <si>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</si>
  <si>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</si>
  <si>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</si>
  <si>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</si>
  <si>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</si>
  <si>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</si>
  <si>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</si>
  <si>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</si>
  <si>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</si>
  <si>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</si>
  <si>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</si>
  <si>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</si>
  <si>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</si>
  <si>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</si>
  <si>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</si>
  <si>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</si>
  <si>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</si>
  <si>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</si>
  <si>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</si>
  <si>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</si>
  <si>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</si>
  <si>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</si>
  <si>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</si>
  <si>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</si>
  <si>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</si>
  <si>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</si>
  <si>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</si>
  <si>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</si>
  <si>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</si>
  <si>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</si>
  <si>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</si>
  <si>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</si>
  <si>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</si>
  <si>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</si>
  <si>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</si>
  <si>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</si>
  <si>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</si>
  <si>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</si>
  <si>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</si>
  <si>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</si>
  <si>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</si>
  <si>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</si>
  <si>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</si>
  <si>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</si>
  <si>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</si>
  <si>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</si>
  <si>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</si>
  <si>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</si>
  <si>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</si>
  <si>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</si>
  <si>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</si>
  <si>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</si>
  <si>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</si>
  <si>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</si>
  <si>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</si>
  <si>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</si>
  <si>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</si>
  <si>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</si>
  <si>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</si>
  <si>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</si>
  <si>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</si>
  <si>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</si>
  <si>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</si>
  <si>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</si>
  <si>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</si>
  <si>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</si>
  <si>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</si>
  <si>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</si>
  <si>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</si>
  <si>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</si>
  <si>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</si>
  <si>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</si>
  <si>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</si>
  <si>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</si>
  <si>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</si>
  <si>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</si>
  <si>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</si>
  <si>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</si>
  <si>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</si>
  <si>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</si>
  <si>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</si>
  <si>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</si>
  <si>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</si>
  <si>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</si>
  <si>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</si>
  <si>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</si>
  <si>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</si>
  <si>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</si>
  <si>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</si>
  <si>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</si>
  <si>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</si>
  <si>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</si>
  <si>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</si>
  <si>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</si>
  <si>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</si>
  <si>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</si>
  <si>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</si>
  <si>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</si>
  <si>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</si>
  <si>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</si>
  <si>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</si>
  <si>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</si>
  <si>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</si>
  <si>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</si>
  <si>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</si>
  <si>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</si>
  <si>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</si>
  <si>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</si>
  <si>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</si>
  <si>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</si>
  <si>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</si>
  <si>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</si>
  <si>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</si>
  <si>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</si>
  <si>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</si>
  <si>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</si>
  <si>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</si>
  <si>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</si>
  <si>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</si>
  <si>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</si>
  <si>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</si>
  <si>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</si>
  <si>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</si>
  <si>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</si>
  <si>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</si>
  <si>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</si>
  <si>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</si>
  <si>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</si>
  <si>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</si>
  <si>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</si>
  <si>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</si>
  <si>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</si>
  <si>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</si>
  <si>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</si>
  <si>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</si>
  <si>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</si>
  <si>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</si>
  <si>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</si>
  <si>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</si>
  <si>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</si>
  <si>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</si>
  <si>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</si>
  <si>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</si>
  <si>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</si>
  <si>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</si>
  <si>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</si>
  <si>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</si>
  <si>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</si>
  <si>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</si>
  <si>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</si>
  <si>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</si>
  <si>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</si>
  <si>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</si>
  <si>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</si>
  <si>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</si>
  <si>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</si>
  <si>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</si>
  <si>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</si>
  <si>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</si>
  <si>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</si>
  <si>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</si>
  <si>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</si>
  <si>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</si>
  <si>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</si>
  <si>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</si>
  <si>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</si>
  <si>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</si>
  <si>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</si>
  <si>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</si>
  <si>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</si>
  <si>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</si>
  <si>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</si>
  <si>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</si>
  <si>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</si>
  <si>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</si>
  <si>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</si>
  <si>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</si>
  <si>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</si>
  <si>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</si>
  <si>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</si>
  <si>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</si>
  <si>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</si>
  <si>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</si>
  <si>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</si>
  <si>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</si>
  <si>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</si>
  <si>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</si>
  <si>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</si>
  <si>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</si>
  <si>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</si>
  <si>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</si>
  <si>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</si>
  <si>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</si>
  <si>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</si>
  <si>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</si>
  <si>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</si>
  <si>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</si>
  <si>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</si>
  <si>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</si>
  <si>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</si>
  <si>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</si>
  <si>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</si>
  <si>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</si>
  <si>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</si>
  <si>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</si>
  <si>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</si>
  <si>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</si>
  <si>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</si>
  <si>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</si>
  <si>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</si>
  <si>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</si>
  <si>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</si>
  <si>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</si>
  <si>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</si>
  <si>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</si>
  <si>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</si>
  <si>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</si>
  <si>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</si>
  <si>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</si>
  <si>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</si>
  <si>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</si>
  <si>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</si>
  <si>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</si>
  <si>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</si>
  <si>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</si>
  <si>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</si>
  <si>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</si>
  <si>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</si>
  <si>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</si>
  <si>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</si>
  <si>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</si>
  <si>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</si>
  <si>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</si>
  <si>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</si>
  <si>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</si>
  <si>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</si>
  <si>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</si>
  <si>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</si>
  <si>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</si>
  <si>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</si>
  <si>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</si>
  <si>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</si>
  <si>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</si>
  <si>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</si>
  <si>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</si>
  <si>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</si>
  <si>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</si>
  <si>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</si>
  <si>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</si>
  <si>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</si>
  <si>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</si>
  <si>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</si>
  <si>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</si>
  <si>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</si>
  <si>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</si>
  <si>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</si>
  <si>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</si>
  <si>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</si>
  <si>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</si>
  <si>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</si>
  <si>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</si>
  <si>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</si>
  <si>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</si>
  <si>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</si>
  <si>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</si>
  <si>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</si>
  <si>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</si>
  <si>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</si>
  <si>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</si>
  <si>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</si>
  <si>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</si>
  <si>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</si>
  <si>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</si>
  <si>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</si>
  <si>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</si>
  <si>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</si>
  <si>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</si>
  <si>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</si>
  <si>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</si>
  <si>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</si>
  <si>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</si>
  <si>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</si>
  <si>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</si>
  <si>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</si>
  <si>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</si>
  <si>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</si>
  <si>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</si>
  <si>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</si>
  <si>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</si>
  <si>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</si>
  <si>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</si>
  <si>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</si>
  <si>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</si>
  <si>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</si>
  <si>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</si>
  <si>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</si>
  <si>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</si>
  <si>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</si>
  <si>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</si>
  <si>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</si>
  <si>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</si>
  <si>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</si>
  <si>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</si>
  <si>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</si>
  <si>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</si>
  <si>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</si>
  <si>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</si>
  <si>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</si>
  <si>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</si>
  <si>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</si>
  <si>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</si>
  <si>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</si>
  <si>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</si>
  <si>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</si>
  <si>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</si>
  <si>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</si>
  <si>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</si>
  <si>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</si>
  <si>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</si>
  <si>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</si>
  <si>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</si>
  <si>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</si>
  <si>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</si>
  <si>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</si>
  <si>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</si>
  <si>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</si>
  <si>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</si>
  <si>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</si>
  <si>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</si>
  <si>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</si>
  <si>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</si>
  <si>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</si>
  <si>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</si>
  <si>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</si>
  <si>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</si>
  <si>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</si>
  <si>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</si>
  <si>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</si>
  <si>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</si>
  <si>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</si>
  <si>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</si>
  <si>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</si>
  <si>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</si>
  <si>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</si>
  <si>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</si>
  <si>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</si>
  <si>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</si>
  <si>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</si>
  <si>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</si>
  <si>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</si>
  <si>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</si>
  <si>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</si>
  <si>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</si>
  <si>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</si>
  <si>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</si>
  <si>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</si>
  <si>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</si>
  <si>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</si>
  <si>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</si>
  <si>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</si>
  <si>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</si>
  <si>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</si>
  <si>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</si>
  <si>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</si>
  <si>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</si>
  <si>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</si>
  <si>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</si>
  <si>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</si>
  <si>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</si>
  <si>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</si>
  <si>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</si>
  <si>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</si>
  <si>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</si>
  <si>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</si>
  <si>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</si>
  <si>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</si>
  <si>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</si>
  <si>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</si>
  <si>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</si>
  <si>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</si>
  <si>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</si>
  <si>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</si>
  <si>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</si>
  <si>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</si>
  <si>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</si>
  <si>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</si>
  <si>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</si>
  <si>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</si>
  <si>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</si>
  <si>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</si>
  <si>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</si>
  <si>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</si>
  <si>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</si>
  <si>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</si>
  <si>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</si>
  <si>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</si>
  <si>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</si>
  <si>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</si>
  <si>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</si>
  <si>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</si>
  <si>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</si>
  <si>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</si>
  <si>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</si>
  <si>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</si>
  <si>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</si>
  <si>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</si>
  <si>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</si>
  <si>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</si>
  <si>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</si>
  <si>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</si>
  <si>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</si>
  <si>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</si>
  <si>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</si>
  <si>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</si>
  <si>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</si>
  <si>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</si>
  <si>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</si>
  <si>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</si>
  <si>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</si>
  <si>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</si>
  <si>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</si>
  <si>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</si>
  <si>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</si>
  <si>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</si>
  <si>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</si>
  <si>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</si>
  <si>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</si>
  <si>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</si>
  <si>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</si>
  <si>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</si>
  <si>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</si>
  <si>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</si>
  <si>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</si>
  <si>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</si>
  <si>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</si>
  <si>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</si>
  <si>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</si>
  <si>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</si>
  <si>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</si>
  <si>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</si>
  <si>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</si>
  <si>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</si>
  <si>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</si>
  <si>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</si>
  <si>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</si>
  <si>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</si>
  <si>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</si>
  <si>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</si>
  <si>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</si>
  <si>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</si>
  <si>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</si>
  <si>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</si>
  <si>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</si>
  <si>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</si>
  <si>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</si>
  <si>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</si>
  <si>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</si>
  <si>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</si>
  <si>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</si>
  <si>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</si>
  <si>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</si>
  <si>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</si>
  <si>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</si>
  <si>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</si>
  <si>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</si>
  <si>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</si>
  <si>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</si>
  <si>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</si>
  <si>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</si>
  <si>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</si>
  <si>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</si>
  <si>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</si>
  <si>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</si>
  <si>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</si>
  <si>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</si>
  <si>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</si>
  <si>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</si>
  <si>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</si>
  <si>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</si>
  <si>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</si>
  <si>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</si>
  <si>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</si>
  <si>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</si>
  <si>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</si>
  <si>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</si>
  <si>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</si>
  <si>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</si>
  <si>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</si>
  <si>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</si>
  <si>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</si>
  <si>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</si>
  <si>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</si>
  <si>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</si>
  <si>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</si>
  <si>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</si>
  <si>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</si>
  <si>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</si>
  <si>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</si>
  <si>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</si>
  <si>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</si>
  <si>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</si>
  <si>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</si>
  <si>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</si>
  <si>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</si>
  <si>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</si>
  <si>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</si>
  <si>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</si>
  <si>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</si>
  <si>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</si>
  <si>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</si>
  <si>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</si>
  <si>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</si>
  <si>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</si>
  <si>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</si>
  <si>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</si>
  <si>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</si>
  <si>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</si>
  <si>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</si>
  <si>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</si>
  <si>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</si>
  <si>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</si>
  <si>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</si>
  <si>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</si>
  <si>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</si>
  <si>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</si>
  <si>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</si>
  <si>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</si>
  <si>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</si>
  <si>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</si>
  <si>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</si>
  <si>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</si>
  <si>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</si>
  <si>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</si>
  <si>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</si>
  <si>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</si>
  <si>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</si>
  <si>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</si>
  <si>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</si>
  <si>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</si>
  <si>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</si>
  <si>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</si>
  <si>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</si>
  <si>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</si>
  <si>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</si>
  <si>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</si>
  <si>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</si>
  <si>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</si>
  <si>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</si>
  <si>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</si>
  <si>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</si>
  <si>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</si>
  <si>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</si>
  <si>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</si>
  <si>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</si>
  <si>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</si>
  <si>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</si>
  <si>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</si>
  <si>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</si>
  <si>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</si>
  <si>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</si>
  <si>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</si>
  <si>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</si>
  <si>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</si>
  <si>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</si>
  <si>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</si>
  <si>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</si>
  <si>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</si>
  <si>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</si>
  <si>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</si>
  <si>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</si>
  <si>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</si>
  <si>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</si>
  <si>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</si>
  <si>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</si>
  <si>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</si>
  <si>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</si>
  <si>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</si>
  <si>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</si>
  <si>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</si>
  <si>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</si>
  <si>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</si>
  <si>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</si>
  <si>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</si>
  <si>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</si>
  <si>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</si>
  <si>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</si>
  <si>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</si>
  <si>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</si>
  <si>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</si>
  <si>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</si>
  <si>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</si>
  <si>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</si>
  <si>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</si>
  <si>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</si>
  <si>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</si>
  <si>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</si>
  <si>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</si>
  <si>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</si>
  <si>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</si>
  <si>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</si>
  <si>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</si>
  <si>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</si>
  <si>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</si>
  <si>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</si>
  <si>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</si>
  <si>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</si>
  <si>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</si>
  <si>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</si>
  <si>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</si>
  <si>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</si>
  <si>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</si>
  <si>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</si>
  <si>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</si>
  <si>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</si>
  <si>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</si>
  <si>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</si>
  <si>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</si>
  <si>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</si>
  <si>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</si>
  <si>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</si>
  <si>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</si>
  <si>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</si>
  <si>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</si>
  <si>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</si>
  <si>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</si>
  <si>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</si>
  <si>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</si>
  <si>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</si>
  <si>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</si>
  <si>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</si>
  <si>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</si>
  <si>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</si>
  <si>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</si>
  <si>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</si>
  <si>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</si>
  <si>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</si>
  <si>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</si>
  <si>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</si>
  <si>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</si>
  <si>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</si>
  <si>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</si>
  <si>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</si>
  <si>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</si>
  <si>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</si>
  <si>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</si>
  <si>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</si>
  <si>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</si>
  <si>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</si>
  <si>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</si>
  <si>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</si>
  <si>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</si>
  <si>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</si>
  <si>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</si>
  <si>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</si>
  <si>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</si>
  <si>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</si>
  <si>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</si>
  <si>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</si>
  <si>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</si>
  <si>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</si>
  <si>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</si>
  <si>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</si>
  <si>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</si>
  <si>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</si>
  <si>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</si>
  <si>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</si>
  <si>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</si>
  <si>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</si>
  <si>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</si>
  <si>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</si>
  <si>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</si>
  <si>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</si>
  <si>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</si>
  <si>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</si>
  <si>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</si>
  <si>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</si>
  <si>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</si>
  <si>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</si>
  <si>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</si>
  <si>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</si>
  <si>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</si>
  <si>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</si>
  <si>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</si>
  <si>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</si>
  <si>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</si>
  <si>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</si>
  <si>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</si>
  <si>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</si>
  <si>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</si>
  <si>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</si>
  <si>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</si>
  <si>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</si>
  <si>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</si>
  <si>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</si>
  <si>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</si>
  <si>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</si>
  <si>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</si>
  <si>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</si>
  <si>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</si>
  <si>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</si>
  <si>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</si>
  <si>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</si>
  <si>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</si>
  <si>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</si>
  <si>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</si>
  <si>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</si>
  <si>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</si>
  <si>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</si>
  <si>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</si>
  <si>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</si>
  <si>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</si>
  <si>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</si>
  <si>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</si>
  <si>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</si>
  <si>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</si>
  <si>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</si>
  <si>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</si>
  <si>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</si>
  <si>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</si>
  <si>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</si>
  <si>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</si>
  <si>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</si>
  <si>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</si>
  <si>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</si>
  <si>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</si>
  <si>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</si>
  <si>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</si>
  <si>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</si>
  <si>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</si>
  <si>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</si>
  <si>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</si>
  <si>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</si>
  <si>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</si>
  <si>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</si>
  <si>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</si>
  <si>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</si>
  <si>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</si>
  <si>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</si>
  <si>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</si>
  <si>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</si>
  <si>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</si>
  <si>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</si>
  <si>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</si>
  <si>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</si>
  <si>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</si>
  <si>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</si>
  <si>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</si>
  <si>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</si>
  <si>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</si>
  <si>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</si>
  <si>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</si>
  <si>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</si>
  <si>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</si>
  <si>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</si>
  <si>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</si>
  <si>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</si>
  <si>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</si>
  <si>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</si>
  <si>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</si>
  <si>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</si>
  <si>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</si>
  <si>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</si>
  <si>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</si>
  <si>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</si>
  <si>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</si>
  <si>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</si>
  <si>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</si>
  <si>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</si>
  <si>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</si>
  <si>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</si>
  <si>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</si>
  <si>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</si>
  <si>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</si>
  <si>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</si>
  <si>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</si>
  <si>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</si>
  <si>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</si>
  <si>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</si>
  <si>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</si>
  <si>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</si>
  <si>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</si>
  <si>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</si>
  <si>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</si>
  <si>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</si>
  <si>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</si>
  <si>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</si>
  <si>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</si>
  <si>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</si>
  <si>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</si>
  <si>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</si>
  <si>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</si>
  <si>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</si>
  <si>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</si>
  <si>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</si>
  <si>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</si>
  <si>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</si>
  <si>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</si>
  <si>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</si>
  <si>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</si>
  <si>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</si>
  <si>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</si>
  <si>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</si>
  <si>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</si>
  <si>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</si>
  <si>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</si>
  <si>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</si>
  <si>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</si>
  <si>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</si>
  <si>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</si>
  <si>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</si>
  <si>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</si>
  <si>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</si>
  <si>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</si>
  <si>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</si>
  <si>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</si>
  <si>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</si>
  <si>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</si>
  <si>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</si>
  <si>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</si>
  <si>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</si>
  <si>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</si>
  <si>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</si>
  <si>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</si>
  <si>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</si>
  <si>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</si>
  <si>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</si>
  <si>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</si>
  <si>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</si>
  <si>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</si>
  <si>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</si>
  <si>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</si>
  <si>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</si>
  <si>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</si>
  <si>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</si>
  <si>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</si>
  <si>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</si>
  <si>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</si>
  <si>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</si>
  <si>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</si>
  <si>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</si>
  <si>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</si>
  <si>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</si>
  <si>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</si>
  <si>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</si>
  <si>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</si>
  <si>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</si>
  <si>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</si>
  <si>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</si>
  <si>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</si>
  <si>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</si>
  <si>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</si>
  <si>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</si>
  <si>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</si>
  <si>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</si>
  <si>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</si>
  <si>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</si>
  <si>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</si>
  <si>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</si>
  <si>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</si>
  <si>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</si>
  <si>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</si>
  <si>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</si>
  <si>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</si>
  <si>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</si>
  <si>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</si>
  <si>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</si>
  <si>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</si>
  <si>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</si>
  <si>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</si>
  <si>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</si>
  <si>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</si>
  <si>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</si>
  <si>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</si>
  <si>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</si>
  <si>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</si>
  <si>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</si>
  <si>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</si>
  <si>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</si>
  <si>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</si>
  <si>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</si>
  <si>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</si>
  <si>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</si>
  <si>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</si>
  <si>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</si>
  <si>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</si>
  <si>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</si>
  <si>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</si>
  <si>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</si>
  <si>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</si>
  <si>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</si>
  <si>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</si>
  <si>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</si>
  <si>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</si>
  <si>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</si>
  <si>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</si>
  <si>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</si>
  <si>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</si>
  <si>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</si>
  <si>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</si>
  <si>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</si>
  <si>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</si>
  <si>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</si>
  <si>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</si>
  <si>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</si>
  <si>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</si>
  <si>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</si>
  <si>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</si>
  <si>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</si>
  <si>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</si>
  <si>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</si>
  <si>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</si>
  <si>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</si>
  <si>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</si>
  <si>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</si>
  <si>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</si>
  <si>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</si>
  <si>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</si>
  <si>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</si>
  <si>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</si>
  <si>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</si>
  <si>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</si>
  <si>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</si>
  <si>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</si>
  <si>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</si>
  <si>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</si>
  <si>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</si>
  <si>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</si>
  <si>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</si>
  <si>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</si>
  <si>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</si>
  <si>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</si>
  <si>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</si>
  <si>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</si>
  <si>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</si>
  <si>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</si>
  <si>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</si>
  <si>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</si>
  <si>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</si>
  <si>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</si>
  <si>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</si>
  <si>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</si>
  <si>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</si>
  <si>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</si>
  <si>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</si>
  <si>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</si>
  <si>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</si>
  <si>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</si>
  <si>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</si>
  <si>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</si>
  <si>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</si>
  <si>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</si>
  <si>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</si>
  <si>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</si>
  <si>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</si>
  <si>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</si>
  <si>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</si>
  <si>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</si>
  <si>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</si>
  <si>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</si>
  <si>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</si>
  <si>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</si>
  <si>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</si>
  <si>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</si>
  <si>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</si>
  <si>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</si>
  <si>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</si>
  <si>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</si>
  <si>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</si>
  <si>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</si>
  <si>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</si>
  <si>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</si>
  <si>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</si>
  <si>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</si>
  <si>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</si>
  <si>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</si>
  <si>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</si>
  <si>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</si>
  <si>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</si>
  <si>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</si>
  <si>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</si>
  <si>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</si>
  <si>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</si>
  <si>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</si>
  <si>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</si>
  <si>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</si>
  <si>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</si>
  <si>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</si>
  <si>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</si>
  <si>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</si>
  <si>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</si>
  <si>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</si>
  <si>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</si>
  <si>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</si>
  <si>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</si>
  <si>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</si>
  <si>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</si>
  <si>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</si>
  <si>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</si>
  <si>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</si>
  <si>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</si>
  <si>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</si>
  <si>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</si>
  <si>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</si>
  <si>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</si>
  <si>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</si>
  <si>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</si>
  <si>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</si>
  <si>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</si>
  <si>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</si>
  <si>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</si>
  <si>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</si>
  <si>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</si>
  <si>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</si>
  <si>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</si>
  <si>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</si>
  <si>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</si>
  <si>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</si>
  <si>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</si>
  <si>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</si>
  <si>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</si>
  <si>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</si>
  <si>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</si>
  <si>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</si>
  <si>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</si>
  <si>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</si>
  <si>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</si>
  <si>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</si>
  <si>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</si>
  <si>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</si>
  <si>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</si>
  <si>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</si>
  <si>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</si>
  <si>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</si>
  <si>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</si>
  <si>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</si>
  <si>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</si>
  <si>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</si>
  <si>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</si>
  <si>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</si>
  <si>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</si>
  <si>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</si>
  <si>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</si>
  <si>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</si>
  <si>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</si>
  <si>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</si>
  <si>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</si>
  <si>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</si>
  <si>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</si>
  <si>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</si>
  <si>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</si>
  <si>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</si>
  <si>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</si>
  <si>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</si>
  <si>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</si>
  <si>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</si>
  <si>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</si>
  <si>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</si>
  <si>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</si>
  <si>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</si>
  <si>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</si>
  <si>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</si>
  <si>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</si>
  <si>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</si>
  <si>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</si>
  <si>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</si>
  <si>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</si>
  <si>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</si>
  <si>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</si>
  <si>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</si>
  <si>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</si>
  <si>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</si>
  <si>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</si>
  <si>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</si>
  <si>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</si>
  <si>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</si>
  <si>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</si>
  <si>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</si>
  <si>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</si>
  <si>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</si>
  <si>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</si>
  <si>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</si>
  <si>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</si>
  <si>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</si>
  <si>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</si>
  <si>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</si>
  <si>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</si>
  <si>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</si>
  <si>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</si>
  <si>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</si>
  <si>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</si>
  <si>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</si>
  <si>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</si>
  <si>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</si>
  <si>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</si>
  <si>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</si>
  <si>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</si>
  <si>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</si>
  <si>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</si>
  <si>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</si>
  <si>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</si>
  <si>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</si>
  <si>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</si>
  <si>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</si>
  <si>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</si>
  <si>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</si>
  <si>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</si>
  <si>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</si>
  <si>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</si>
  <si>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</si>
  <si>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</si>
  <si>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</si>
  <si>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</si>
  <si>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</si>
  <si>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</si>
  <si>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</si>
  <si>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</si>
  <si>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</si>
  <si>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</si>
  <si>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</si>
  <si>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</si>
  <si>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</si>
  <si>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</si>
  <si>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</si>
  <si>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</si>
  <si>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</si>
  <si>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</si>
  <si>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</si>
  <si>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</si>
  <si>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</si>
  <si>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</si>
  <si>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</si>
  <si>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</si>
  <si>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</si>
  <si>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</si>
  <si>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</si>
  <si>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</si>
  <si>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</si>
  <si>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</si>
  <si>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</si>
  <si>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</si>
  <si>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</si>
  <si>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</si>
  <si>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</si>
  <si>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</si>
  <si>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</si>
  <si>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</si>
  <si>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</si>
  <si>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</si>
  <si>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</si>
  <si>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</si>
  <si>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</si>
  <si>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</si>
  <si>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</si>
  <si>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</si>
  <si>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</si>
  <si>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</si>
  <si>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</si>
  <si>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</si>
  <si>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</si>
  <si>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</si>
  <si>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</si>
  <si>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</si>
  <si>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</si>
  <si>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</si>
  <si>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</si>
  <si>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</si>
  <si>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</si>
  <si>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</si>
  <si>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</si>
  <si>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</si>
  <si>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</si>
  <si>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</si>
  <si>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</si>
  <si>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</si>
  <si>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</si>
  <si>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</si>
  <si>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</si>
  <si>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</si>
  <si>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</si>
  <si>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</si>
  <si>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</si>
  <si>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</si>
  <si>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</si>
  <si>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</si>
  <si>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</si>
  <si>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</si>
  <si>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</si>
  <si>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</si>
  <si>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</si>
  <si>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</si>
  <si>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</si>
  <si>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</si>
  <si>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</si>
  <si>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</si>
  <si>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</si>
  <si>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</si>
  <si>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</si>
  <si>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</si>
  <si>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</si>
  <si>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</si>
  <si>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</si>
  <si>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</si>
  <si>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</si>
  <si>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</si>
  <si>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</si>
  <si>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</si>
  <si>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</si>
  <si>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</si>
  <si>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</si>
  <si>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</si>
  <si>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</si>
  <si>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</si>
  <si>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</si>
  <si>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</si>
  <si>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</si>
  <si>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</si>
  <si>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</si>
  <si>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</si>
  <si>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</si>
  <si>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</si>
  <si>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</si>
  <si>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</si>
  <si>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</si>
  <si>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</si>
  <si>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</si>
  <si>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</si>
  <si>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</si>
  <si>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</si>
  <si>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</si>
  <si>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</si>
  <si>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</si>
  <si>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</si>
  <si>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</si>
  <si>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</si>
  <si>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</si>
  <si>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</si>
  <si>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</si>
  <si>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</si>
  <si>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</si>
  <si>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</si>
  <si>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</si>
  <si>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</si>
  <si>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</si>
  <si>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</si>
  <si>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</si>
  <si>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</si>
  <si>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</si>
  <si>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</si>
  <si>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</si>
  <si>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</si>
  <si>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</si>
  <si>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</si>
  <si>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</si>
  <si>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</si>
  <si>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</si>
  <si>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</si>
  <si>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</si>
  <si>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</si>
  <si>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</si>
  <si>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</si>
  <si>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</si>
  <si>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</si>
  <si>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</si>
  <si>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</si>
  <si>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</si>
  <si>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</si>
  <si>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</si>
  <si>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</si>
  <si>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</si>
  <si>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</si>
  <si>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</si>
  <si>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</si>
  <si>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</si>
  <si>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</si>
  <si>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</si>
  <si>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</si>
  <si>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</si>
  <si>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</si>
  <si>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</si>
  <si>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</si>
  <si>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</si>
  <si>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</si>
  <si>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</si>
  <si>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</si>
  <si>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</si>
  <si>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</si>
  <si>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</si>
  <si>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</si>
  <si>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</si>
  <si>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</si>
  <si>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</si>
  <si>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</si>
  <si>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</si>
  <si>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</si>
  <si>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</si>
  <si>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</si>
  <si>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</si>
  <si>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</si>
  <si>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</si>
  <si>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</si>
  <si>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</si>
  <si>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</si>
  <si>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</si>
  <si>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</si>
  <si>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</si>
  <si>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</si>
  <si>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</si>
  <si>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</si>
  <si>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</si>
  <si>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</si>
  <si>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</si>
  <si>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</si>
  <si>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</si>
  <si>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</si>
  <si>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</si>
  <si>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</si>
  <si>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</si>
  <si>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</si>
  <si>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</si>
  <si>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</si>
  <si>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</si>
  <si>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</si>
  <si>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</si>
  <si>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</si>
  <si>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</si>
  <si>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</si>
  <si>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</si>
  <si>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</si>
  <si>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</si>
  <si>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</si>
  <si>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</si>
  <si>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</si>
  <si>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</si>
  <si>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</si>
  <si>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</si>
  <si>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</si>
  <si>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</si>
  <si>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</si>
  <si>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</si>
  <si>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</si>
  <si>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</si>
  <si>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</si>
  <si>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</si>
  <si>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</si>
  <si>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</si>
  <si>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</si>
  <si>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</si>
  <si>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</si>
  <si>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</si>
  <si>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</si>
  <si>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</si>
  <si>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</si>
  <si>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</si>
  <si>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</si>
  <si>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</si>
  <si>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</si>
  <si>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</si>
  <si>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</si>
  <si>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</si>
  <si>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</si>
  <si>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</si>
  <si>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</si>
  <si>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</si>
  <si>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</si>
  <si>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</si>
  <si>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</si>
  <si>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</si>
  <si>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</si>
  <si>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</si>
  <si>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</si>
  <si>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</si>
  <si>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</si>
  <si>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</si>
  <si>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</si>
  <si>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</si>
  <si>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</si>
  <si>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</si>
  <si>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</si>
  <si>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</si>
  <si>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</si>
  <si>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</si>
  <si>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</si>
  <si>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</si>
  <si>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</si>
  <si>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</si>
  <si>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</si>
  <si>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</si>
  <si>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</si>
  <si>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</si>
  <si>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</si>
  <si>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</si>
  <si>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</si>
  <si>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</si>
  <si>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</si>
  <si>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</si>
  <si>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</si>
  <si>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</si>
  <si>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</si>
  <si>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</si>
  <si>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</si>
  <si>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</si>
  <si>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</si>
  <si>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</si>
  <si>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</si>
  <si>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</si>
  <si>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</si>
  <si>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</si>
  <si>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</si>
  <si>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</si>
  <si>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</si>
  <si>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</si>
  <si>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</si>
  <si>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</si>
  <si>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</si>
  <si>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</si>
  <si>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</si>
  <si>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</si>
  <si>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</si>
  <si>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</si>
  <si>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</si>
  <si>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</si>
  <si>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</si>
  <si>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</si>
  <si>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</si>
  <si>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</si>
  <si>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</si>
  <si>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</si>
  <si>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</si>
  <si>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</si>
  <si>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</si>
  <si>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</si>
  <si>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</si>
  <si>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</si>
  <si>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</si>
  <si>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</si>
  <si>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</si>
  <si>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</si>
  <si>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</si>
  <si>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</si>
  <si>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</si>
  <si>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</si>
  <si>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</si>
  <si>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</si>
  <si>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</si>
  <si>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</si>
  <si>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</si>
  <si>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</si>
  <si>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</si>
  <si>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</si>
  <si>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</si>
  <si>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</si>
  <si>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</si>
  <si>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</si>
  <si>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</si>
  <si>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</si>
  <si>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</si>
  <si>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</si>
  <si>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</si>
  <si>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</si>
  <si>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</si>
  <si>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</si>
  <si>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</si>
  <si>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</si>
  <si>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</si>
  <si>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</si>
  <si>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</si>
  <si>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</si>
  <si>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</si>
  <si>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</si>
  <si>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</si>
  <si>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</si>
  <si>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</si>
  <si>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</si>
  <si>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</si>
  <si>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</si>
  <si>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</si>
  <si>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</si>
  <si>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</si>
  <si>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</si>
  <si>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</si>
  <si>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</si>
  <si>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</si>
  <si>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</si>
  <si>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</si>
  <si>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</si>
  <si>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</si>
  <si>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</si>
  <si>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</si>
  <si>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</si>
  <si>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</si>
  <si>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</si>
  <si>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</si>
  <si>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</si>
  <si>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</si>
  <si>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</si>
  <si>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</si>
  <si>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</si>
  <si>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</si>
  <si>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</si>
  <si>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</si>
  <si>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</si>
  <si>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</si>
  <si>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</si>
  <si>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</si>
  <si>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</si>
  <si>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</si>
  <si>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</si>
  <si>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</si>
  <si>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</si>
  <si>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</si>
  <si>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</si>
  <si>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</si>
  <si>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</si>
  <si>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</si>
  <si>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</si>
  <si>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</si>
  <si>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</si>
  <si>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</si>
  <si>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</si>
  <si>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</si>
  <si>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</si>
  <si>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</si>
  <si>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</si>
  <si>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</si>
  <si>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</si>
  <si>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</si>
  <si>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</si>
  <si>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</si>
  <si>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</si>
  <si>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</si>
  <si>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</si>
  <si>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</si>
  <si>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</si>
  <si>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</si>
  <si>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</si>
  <si>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</si>
  <si>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</si>
  <si>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</si>
  <si>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</si>
  <si>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</si>
  <si>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</si>
  <si>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</si>
  <si>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</si>
  <si>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</si>
  <si>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</si>
  <si>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</si>
  <si>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</si>
  <si>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</si>
  <si>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</si>
  <si>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</si>
  <si>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</si>
  <si>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</si>
  <si>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</si>
  <si>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</si>
  <si>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</si>
  <si>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</si>
  <si>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</si>
  <si>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</si>
  <si>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</si>
  <si>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</si>
  <si>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</si>
  <si>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</si>
  <si>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</si>
  <si>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</si>
  <si>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</si>
  <si>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</si>
  <si>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</si>
  <si>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</si>
  <si>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</si>
  <si>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</si>
  <si>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</si>
  <si>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</si>
  <si>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</si>
  <si>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</si>
  <si>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</si>
  <si>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</si>
  <si>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</si>
  <si>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</si>
  <si>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</si>
  <si>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</si>
  <si>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</si>
  <si>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</si>
  <si>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</si>
  <si>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</si>
  <si>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</si>
  <si>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</si>
  <si>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</si>
  <si>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</si>
  <si>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</si>
  <si>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</si>
  <si>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</si>
  <si>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</si>
  <si>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</si>
  <si>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</si>
  <si>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</si>
  <si>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</si>
  <si>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</si>
  <si>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</si>
  <si>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</si>
  <si>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</si>
  <si>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</si>
  <si>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</si>
  <si>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</si>
  <si>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</si>
  <si>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</si>
  <si>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</si>
  <si>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</si>
  <si>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</si>
  <si>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</si>
  <si>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</si>
  <si>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</si>
  <si>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</si>
  <si>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</si>
  <si>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</si>
  <si>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</si>
  <si>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</si>
  <si>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</si>
  <si>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</si>
  <si>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</si>
  <si>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</si>
  <si>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</si>
  <si>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</si>
  <si>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</si>
  <si>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</si>
  <si>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</si>
  <si>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</si>
  <si>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</si>
  <si>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</si>
  <si>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</si>
  <si>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</si>
  <si>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</si>
  <si>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</si>
  <si>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</si>
  <si>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</si>
  <si>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</si>
  <si>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</si>
  <si>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</si>
  <si>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</si>
  <si>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</si>
  <si>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</si>
  <si>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</si>
  <si>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</si>
  <si>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</si>
  <si>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</si>
  <si>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</si>
  <si>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</si>
  <si>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</si>
  <si>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</si>
  <si>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</si>
  <si>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</si>
  <si>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</si>
  <si>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</si>
  <si>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</si>
  <si>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</si>
  <si>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</si>
  <si>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</si>
  <si>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</si>
  <si>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</si>
  <si>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</si>
  <si>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</si>
  <si>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</si>
  <si>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</si>
  <si>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</si>
  <si>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</si>
  <si>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</si>
  <si>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</si>
  <si>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</si>
  <si>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</si>
  <si>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</si>
  <si>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</si>
  <si>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</si>
  <si>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</si>
  <si>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</si>
  <si>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</si>
  <si>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</si>
  <si>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</si>
  <si>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</si>
  <si>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</si>
  <si>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</si>
  <si>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</si>
  <si>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</si>
  <si>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</si>
  <si>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</si>
  <si>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</si>
  <si>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</si>
  <si>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</si>
  <si>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</si>
  <si>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</si>
  <si>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</si>
  <si>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</si>
  <si>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</si>
  <si>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</si>
  <si>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</si>
  <si>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</si>
  <si>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</si>
  <si>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</si>
  <si>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</si>
  <si>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</si>
  <si>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</si>
  <si>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</si>
  <si>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</si>
  <si>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</si>
  <si>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</si>
  <si>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</si>
  <si>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</si>
  <si>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</si>
  <si>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</si>
  <si>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</si>
  <si>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</si>
  <si>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</si>
  <si>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</si>
  <si>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</si>
  <si>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</si>
  <si>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</si>
  <si>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</si>
  <si>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</si>
  <si>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</si>
  <si>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</si>
  <si>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</si>
  <si>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</si>
  <si>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</si>
  <si>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</si>
  <si>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</si>
  <si>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</si>
  <si>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</si>
  <si>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</si>
  <si>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</si>
  <si>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</si>
  <si>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</si>
  <si>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</si>
  <si>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</si>
  <si>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</si>
  <si>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</si>
  <si>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</si>
  <si>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</si>
  <si>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</si>
  <si>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</si>
  <si>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</si>
  <si>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</si>
  <si>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</si>
  <si>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</si>
  <si>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</si>
  <si>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</si>
  <si>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</si>
  <si>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</si>
  <si>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</si>
  <si>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</si>
  <si>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</si>
  <si>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</si>
  <si>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</si>
  <si>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</si>
  <si>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</si>
  <si>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</si>
  <si>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</si>
  <si>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</si>
  <si>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</si>
  <si>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</si>
  <si>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</si>
  <si>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</si>
  <si>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</si>
  <si>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</si>
  <si>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</si>
  <si>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</si>
  <si>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</si>
  <si>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</si>
  <si>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</si>
  <si>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</si>
  <si>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</si>
  <si>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</si>
  <si>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</si>
  <si>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</si>
  <si>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</si>
  <si>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</si>
  <si>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</si>
  <si>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</si>
  <si>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</si>
  <si>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</si>
  <si>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</si>
  <si>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</si>
  <si>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</si>
  <si>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</si>
  <si>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</si>
  <si>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</si>
  <si>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</si>
  <si>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</si>
  <si>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</si>
  <si>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</si>
  <si>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</si>
  <si>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</si>
  <si>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</si>
  <si>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</si>
  <si>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</si>
  <si>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</si>
  <si>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</si>
  <si>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</si>
  <si>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</si>
  <si>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</si>
  <si>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</si>
  <si>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</si>
  <si>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</si>
  <si>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</si>
  <si>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</si>
  <si>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</si>
  <si>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</si>
  <si>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</si>
  <si>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</si>
  <si>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</si>
  <si>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</si>
  <si>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</si>
  <si>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</si>
  <si>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</si>
  <si>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</si>
  <si>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</si>
  <si>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</si>
  <si>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</si>
  <si>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</si>
  <si>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</si>
  <si>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</si>
  <si>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</si>
  <si>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</si>
  <si>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</si>
  <si>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</si>
  <si>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</si>
  <si>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</si>
  <si>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</si>
  <si>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</si>
  <si>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</si>
  <si>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</si>
  <si>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</si>
  <si>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</si>
  <si>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</si>
  <si>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</si>
  <si>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</si>
  <si>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</si>
  <si>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</si>
  <si>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</si>
  <si>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</si>
  <si>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</si>
  <si>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</si>
  <si>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</si>
  <si>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</si>
  <si>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</si>
  <si>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</si>
  <si>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</si>
  <si>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</si>
  <si>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</si>
  <si>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</si>
  <si>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</si>
  <si>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</si>
  <si>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</si>
  <si>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</si>
  <si>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</si>
  <si>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</si>
  <si>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</si>
  <si>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</si>
  <si>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</si>
  <si>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</si>
  <si>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</si>
  <si>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</si>
  <si>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</si>
  <si>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</si>
  <si>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</si>
  <si>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</si>
  <si>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</si>
  <si>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</si>
  <si>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</si>
  <si>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</si>
  <si>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</si>
  <si>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</si>
  <si>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</si>
  <si>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</si>
  <si>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</si>
  <si>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</si>
  <si>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</si>
  <si>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</si>
  <si>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</si>
  <si>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</si>
  <si>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</si>
  <si>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</si>
  <si>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</si>
  <si>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</si>
  <si>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</si>
  <si>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</si>
  <si>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</si>
  <si>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</si>
  <si>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</si>
  <si>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</si>
  <si>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</si>
  <si>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</si>
  <si>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</si>
  <si>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</si>
  <si>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</si>
  <si>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</si>
  <si>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</si>
  <si>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</si>
  <si>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</si>
  <si>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</si>
  <si>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</si>
  <si>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</si>
  <si>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</si>
  <si>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</si>
  <si>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</si>
  <si>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</si>
  <si>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</si>
  <si>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</si>
  <si>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</si>
  <si>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</si>
  <si>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</si>
  <si>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</si>
  <si>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</si>
  <si>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</si>
  <si>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</si>
  <si>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</si>
  <si>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</si>
  <si>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</si>
  <si>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</si>
  <si>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</si>
  <si>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</si>
  <si>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</si>
  <si>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</si>
  <si>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</si>
  <si>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</si>
  <si>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</si>
  <si>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</si>
  <si>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</si>
  <si>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</si>
  <si>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</si>
  <si>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</si>
  <si>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</si>
  <si>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</si>
  <si>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</si>
  <si>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</si>
  <si>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</si>
  <si>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</si>
  <si>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</si>
  <si>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</si>
  <si>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</si>
  <si>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</si>
  <si>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</si>
  <si>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</si>
  <si>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</si>
  <si>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</si>
  <si>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</si>
  <si>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</si>
  <si>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</si>
  <si>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</si>
  <si>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</si>
  <si>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</si>
  <si>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</si>
  <si>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</si>
  <si>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</si>
  <si>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</si>
  <si>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</si>
  <si>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</si>
  <si>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</si>
  <si>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</si>
  <si>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</si>
  <si>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</si>
  <si>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</si>
  <si>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</si>
  <si>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</si>
  <si>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</si>
  <si>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</si>
  <si>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</si>
  <si>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</si>
  <si>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</si>
  <si>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</si>
  <si>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</si>
  <si>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</si>
  <si>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</si>
  <si>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</si>
  <si>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</si>
  <si>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</si>
  <si>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</si>
  <si>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</si>
  <si>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</si>
  <si>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</si>
  <si>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</si>
  <si>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</si>
  <si>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</si>
  <si>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</si>
  <si>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</si>
  <si>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</si>
  <si>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</si>
  <si>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</si>
  <si>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</si>
  <si>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</si>
  <si>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</si>
  <si>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</si>
  <si>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</si>
  <si>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</si>
  <si>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</si>
  <si>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</si>
  <si>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</si>
  <si>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</si>
  <si>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</si>
  <si>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</si>
  <si>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</si>
  <si>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</si>
  <si>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</si>
  <si>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</si>
  <si>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</si>
  <si>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</si>
  <si>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</si>
  <si>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</si>
  <si>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</si>
  <si>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</si>
  <si>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</si>
  <si>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</si>
  <si>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</si>
  <si>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</si>
  <si>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</si>
  <si>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</si>
  <si>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</si>
  <si>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</si>
  <si>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</si>
  <si>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</si>
  <si>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</si>
  <si>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</si>
  <si>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</si>
  <si>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</si>
  <si>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</si>
  <si>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</si>
  <si>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</si>
  <si>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</si>
  <si>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</si>
  <si>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</si>
  <si>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</si>
  <si>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</si>
  <si>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</si>
  <si>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</si>
  <si>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</si>
  <si>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</si>
  <si>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</si>
  <si>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</si>
  <si>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</si>
  <si>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</si>
  <si>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</si>
  <si>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</si>
  <si>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</si>
  <si>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</si>
  <si>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</si>
  <si>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</si>
  <si>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</si>
  <si>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</si>
  <si>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</si>
  <si>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</si>
  <si>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</si>
  <si>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</si>
  <si>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</si>
  <si>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</si>
  <si>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</si>
  <si>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</si>
  <si>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</si>
  <si>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</si>
  <si>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</si>
  <si>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</si>
  <si>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</si>
  <si>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</si>
  <si>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</si>
  <si>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</si>
  <si>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</si>
  <si>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</si>
  <si>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</si>
  <si>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</si>
  <si>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</si>
  <si>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</si>
  <si>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</si>
  <si>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</si>
  <si>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</si>
  <si>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</si>
  <si>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</si>
  <si>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</si>
  <si>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</si>
  <si>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</si>
  <si>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</si>
  <si>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</si>
  <si>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</si>
  <si>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</si>
  <si>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</si>
  <si>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</si>
  <si>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</si>
  <si>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</si>
  <si>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</si>
  <si>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</si>
  <si>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</si>
  <si>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</si>
  <si>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</si>
  <si>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</si>
  <si>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</si>
  <si>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</si>
  <si>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</si>
  <si>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</si>
  <si>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</si>
  <si>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</si>
  <si>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</si>
  <si>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</si>
  <si>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</si>
  <si>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</si>
  <si>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</si>
  <si>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</si>
  <si>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</si>
  <si>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</si>
  <si>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</si>
  <si>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</si>
  <si>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</si>
  <si>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</si>
  <si>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</si>
  <si>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</si>
  <si>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</si>
  <si>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</si>
  <si>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</si>
  <si>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</si>
  <si>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</si>
  <si>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</si>
  <si>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</si>
  <si>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</si>
  <si>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</si>
  <si>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</si>
  <si>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</si>
  <si>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</si>
  <si>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</si>
  <si>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</si>
  <si>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</si>
  <si>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</si>
  <si>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</si>
  <si>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</si>
  <si>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</si>
  <si>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</si>
  <si>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</si>
  <si>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</si>
  <si>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</si>
  <si>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</si>
  <si>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</si>
  <si>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</si>
  <si>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</si>
  <si>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</si>
  <si>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</si>
  <si>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</si>
  <si>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</si>
  <si>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</si>
  <si>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</si>
  <si>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</si>
  <si>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</si>
  <si>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</si>
  <si>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</si>
  <si>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</si>
  <si>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</si>
  <si>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</si>
  <si>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</si>
  <si>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</si>
  <si>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</si>
  <si>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</si>
  <si>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</si>
  <si>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</si>
  <si>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</si>
  <si>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</si>
  <si>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</si>
  <si>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</si>
  <si>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</si>
  <si>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</si>
  <si>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</si>
  <si>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</si>
  <si>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</si>
  <si>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</si>
  <si>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</si>
  <si>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</si>
  <si>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</si>
  <si>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</si>
  <si>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</si>
  <si>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</si>
  <si>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</si>
  <si>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</si>
  <si>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</si>
  <si>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</si>
  <si>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</si>
  <si>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</si>
  <si>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</si>
  <si>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</si>
  <si>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</si>
  <si>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</si>
  <si>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</si>
  <si>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</si>
  <si>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</si>
  <si>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</si>
  <si>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</si>
  <si>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</si>
  <si>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</si>
  <si>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</si>
  <si>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</si>
  <si>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</si>
  <si>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</si>
  <si>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</si>
  <si>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</si>
  <si>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</si>
  <si>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</si>
  <si>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</si>
  <si>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</si>
  <si>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</si>
  <si>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</si>
  <si>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</si>
  <si>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</si>
  <si>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</si>
  <si>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</si>
  <si>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</si>
  <si>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</si>
  <si>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</si>
  <si>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</si>
  <si>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</si>
  <si>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</si>
  <si>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</si>
  <si>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</si>
  <si>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</si>
  <si>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</si>
  <si>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</si>
  <si>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</si>
  <si>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</si>
  <si>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</si>
  <si>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</si>
  <si>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</si>
  <si>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</si>
  <si>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</si>
  <si>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</si>
  <si>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</si>
  <si>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</si>
  <si>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</si>
  <si>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</si>
  <si>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</si>
  <si>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</si>
  <si>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</si>
  <si>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</si>
  <si>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</si>
  <si>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</si>
  <si>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</si>
  <si>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</si>
  <si>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</si>
  <si>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</si>
  <si>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</si>
  <si>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</si>
  <si>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</si>
  <si>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</si>
  <si>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</si>
  <si>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</si>
  <si>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</si>
  <si>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</si>
  <si>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</si>
  <si>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</si>
  <si>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</si>
  <si>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</si>
  <si>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</si>
  <si>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</si>
  <si>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</si>
  <si>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</si>
  <si>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</si>
  <si>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</si>
  <si>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</si>
  <si>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</si>
  <si>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</si>
  <si>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</si>
  <si>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</si>
  <si>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</si>
  <si>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</si>
  <si>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</si>
  <si>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</si>
  <si>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</si>
  <si>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</si>
  <si>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</si>
  <si>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</si>
  <si>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</si>
  <si>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</si>
  <si>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</si>
  <si>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</si>
  <si>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</si>
  <si>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</si>
  <si>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</si>
  <si>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</si>
  <si>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</si>
  <si>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</si>
  <si>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</si>
  <si>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</si>
  <si>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</si>
  <si>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</si>
  <si>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</si>
  <si>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</si>
  <si>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</si>
  <si>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</si>
  <si>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</si>
  <si>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</si>
  <si>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</si>
  <si>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</si>
  <si>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</si>
  <si>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</si>
  <si>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</si>
  <si>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</si>
  <si>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</si>
  <si>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</si>
  <si>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</si>
  <si>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</si>
  <si>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</si>
  <si>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</si>
  <si>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</si>
  <si>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</si>
  <si>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</si>
  <si>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</si>
  <si>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</si>
  <si>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</si>
  <si>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</si>
  <si>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</si>
  <si>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</si>
  <si>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</si>
  <si>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</si>
  <si>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</si>
  <si>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</si>
  <si>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</si>
  <si>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</si>
  <si>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</si>
  <si>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</si>
  <si>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</si>
  <si>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</si>
  <si>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</si>
  <si>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</si>
  <si>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</si>
  <si>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</si>
  <si>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</si>
  <si>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</si>
  <si>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</si>
  <si>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</si>
  <si>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</si>
  <si>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</si>
  <si>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</si>
  <si>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</si>
  <si>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</si>
  <si>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</si>
  <si>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</si>
  <si>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</si>
  <si>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</si>
  <si>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</si>
  <si>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</si>
  <si>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</si>
  <si>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</si>
  <si>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</si>
  <si>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</si>
  <si>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</si>
  <si>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</si>
  <si>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</si>
  <si>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</si>
  <si>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</si>
  <si>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</si>
  <si>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</si>
  <si>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</si>
  <si>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</si>
  <si>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</si>
  <si>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</si>
  <si>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</si>
  <si>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</si>
  <si>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</si>
  <si>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</si>
  <si>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</si>
  <si>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</si>
  <si>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</si>
  <si>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</si>
  <si>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</si>
  <si>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</si>
  <si>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</si>
  <si>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</si>
  <si>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</si>
  <si>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</si>
  <si>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</si>
  <si>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</si>
  <si>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</si>
  <si>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</si>
  <si>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</si>
  <si>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</si>
  <si>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</si>
  <si>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</si>
  <si>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</si>
  <si>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</si>
  <si>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</si>
  <si>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</si>
  <si>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</si>
  <si>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</si>
  <si>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</si>
  <si>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</si>
  <si>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</si>
  <si>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</si>
  <si>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</si>
  <si>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</si>
  <si>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</si>
  <si>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</si>
  <si>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</si>
  <si>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</si>
  <si>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</si>
  <si>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</si>
  <si>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</si>
  <si>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</si>
  <si>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</si>
  <si>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</si>
  <si>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</si>
  <si>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</si>
  <si>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</si>
  <si>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</si>
  <si>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</si>
  <si>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</si>
  <si>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</si>
  <si>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</si>
  <si>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</si>
  <si>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</si>
  <si>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</si>
  <si>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</si>
  <si>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</si>
  <si>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</si>
  <si>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</si>
  <si>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</si>
  <si>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</si>
  <si>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</si>
  <si>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</si>
  <si>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</si>
  <si>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</si>
  <si>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</si>
  <si>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</si>
  <si>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</si>
  <si>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</si>
  <si>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</si>
  <si>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</si>
  <si>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</si>
  <si>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</si>
  <si>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</si>
  <si>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</si>
  <si>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</si>
  <si>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</si>
  <si>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</si>
  <si>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</si>
  <si>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</si>
  <si>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</si>
  <si>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</si>
  <si>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</si>
  <si>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</si>
  <si>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</si>
  <si>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</si>
  <si>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</si>
  <si>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</si>
  <si>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</si>
  <si>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</si>
  <si>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</si>
  <si>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</si>
  <si>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</si>
  <si>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</si>
  <si>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</si>
  <si>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</si>
  <si>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</si>
  <si>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</si>
  <si>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</si>
  <si>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</si>
  <si>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</si>
  <si>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</si>
  <si>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</si>
  <si>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</si>
  <si>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</si>
  <si>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</si>
  <si>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</si>
  <si>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</si>
  <si>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</si>
  <si>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</si>
  <si>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</si>
  <si>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</si>
  <si>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</si>
  <si>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</si>
  <si>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</si>
  <si>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</si>
  <si>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</si>
  <si>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</si>
  <si>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</si>
  <si>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</si>
  <si>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</si>
  <si>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</si>
  <si>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</si>
  <si>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</si>
  <si>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</si>
  <si>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</si>
  <si>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</si>
  <si>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</si>
  <si>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</si>
  <si>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</si>
  <si>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</si>
  <si>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</si>
  <si>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</si>
  <si>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</si>
  <si>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</si>
  <si>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</si>
  <si>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</si>
  <si>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</si>
  <si>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</si>
  <si>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</si>
  <si>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</si>
  <si>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</si>
  <si>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</si>
  <si>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</si>
  <si>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</si>
  <si>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</si>
  <si>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</si>
  <si>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</si>
  <si>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</si>
  <si>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</si>
  <si>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</si>
  <si>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</si>
  <si>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</si>
  <si>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</si>
  <si>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</si>
  <si>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</si>
  <si>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</si>
  <si>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</si>
  <si>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</si>
  <si>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</si>
  <si>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</si>
  <si>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</si>
  <si>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</si>
  <si>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</si>
  <si>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</si>
  <si>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</si>
  <si>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</si>
  <si>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</si>
  <si>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</si>
  <si>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</si>
  <si>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</si>
  <si>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</si>
  <si>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</si>
  <si>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</si>
  <si>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</si>
  <si>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</si>
  <si>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</si>
  <si>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</si>
  <si>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</si>
  <si>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</si>
  <si>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</si>
  <si>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</si>
  <si>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</si>
  <si>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</si>
  <si>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</si>
  <si>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</si>
  <si>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</si>
  <si>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</si>
  <si>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</si>
  <si>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</si>
  <si>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</si>
  <si>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</si>
  <si>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</si>
  <si>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</si>
  <si>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</si>
  <si>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</si>
  <si>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</si>
  <si>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</si>
  <si>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</si>
  <si>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</si>
  <si>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</si>
  <si>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</si>
  <si>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</si>
  <si>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</si>
  <si>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</si>
  <si>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</si>
  <si>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</si>
  <si>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</si>
  <si>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</si>
  <si>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</si>
  <si>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</si>
  <si>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</si>
  <si>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</si>
  <si>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</si>
  <si>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</si>
  <si>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</si>
  <si>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</si>
  <si>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</si>
  <si>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</si>
  <si>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</si>
  <si>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</si>
  <si>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</si>
  <si>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</si>
  <si>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</si>
  <si>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</si>
  <si>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</si>
  <si>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</si>
  <si>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</si>
  <si>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</si>
  <si>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</si>
  <si>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</si>
  <si>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</si>
  <si>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</si>
  <si>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</si>
  <si>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</si>
  <si>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</si>
  <si>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</si>
  <si>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</si>
  <si>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</si>
  <si>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</si>
  <si>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</si>
  <si>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</si>
  <si>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</si>
  <si>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</si>
  <si>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</si>
  <si>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</si>
  <si>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</si>
  <si>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</si>
  <si>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</si>
  <si>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</si>
  <si>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</si>
  <si>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</si>
  <si>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</si>
  <si>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</si>
  <si>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</si>
  <si>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</si>
  <si>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</si>
  <si>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</si>
  <si>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</si>
  <si>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</si>
  <si>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</si>
  <si>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</si>
  <si>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</si>
  <si>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</si>
  <si>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</si>
  <si>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</si>
  <si>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</si>
  <si>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</si>
  <si>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</si>
  <si>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</si>
  <si>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</si>
  <si>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</si>
  <si>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</si>
  <si>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</si>
  <si>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</si>
  <si>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</si>
  <si>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</si>
  <si>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</si>
  <si>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</si>
  <si>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</si>
  <si>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</si>
  <si>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</si>
  <si>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</si>
  <si>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</si>
  <si>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</si>
  <si>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</si>
  <si>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</si>
  <si>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</si>
  <si>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</si>
  <si>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</si>
  <si>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</si>
  <si>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</si>
  <si>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</si>
  <si>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</si>
  <si>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</si>
  <si>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</si>
  <si>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</si>
  <si>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</si>
  <si>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</si>
  <si>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</si>
  <si>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</si>
  <si>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</si>
  <si>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</si>
  <si>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</si>
  <si>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</si>
  <si>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</si>
  <si>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</si>
  <si>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</si>
  <si>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</si>
  <si>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</si>
  <si>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</si>
  <si>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</si>
  <si>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</si>
  <si>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</si>
  <si>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</si>
  <si>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</si>
  <si>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</si>
  <si>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</si>
  <si>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</si>
  <si>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</si>
  <si>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</si>
  <si>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</si>
  <si>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</si>
  <si>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</si>
  <si>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</si>
  <si>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</si>
  <si>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</si>
  <si>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</si>
  <si>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</si>
  <si>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</si>
  <si>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</si>
  <si>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</si>
  <si>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</si>
  <si>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</si>
  <si>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</si>
  <si>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</si>
  <si>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</si>
  <si>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</si>
  <si>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</si>
  <si>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</si>
  <si>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</si>
  <si>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</si>
  <si>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</si>
  <si>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</si>
  <si>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</si>
  <si>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</si>
  <si>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</si>
  <si>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</si>
  <si>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</si>
  <si>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</si>
  <si>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</si>
  <si>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</si>
  <si>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</si>
  <si>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</si>
  <si>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</si>
  <si>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</si>
  <si>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</si>
  <si>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</si>
  <si>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</si>
  <si>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</si>
  <si>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</si>
  <si>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</si>
  <si>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</si>
  <si>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</si>
  <si>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</si>
  <si>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</si>
  <si>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</si>
  <si>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</si>
  <si>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</si>
  <si>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</si>
  <si>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</si>
  <si>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</si>
  <si>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</si>
  <si>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</si>
  <si>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</si>
  <si>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</si>
  <si>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</si>
  <si>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</si>
  <si>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</si>
  <si>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</si>
  <si>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</si>
  <si>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</si>
  <si>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</si>
  <si>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</si>
  <si>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</si>
  <si>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</si>
  <si>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</si>
  <si>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</si>
  <si>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</si>
  <si>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</si>
  <si>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</si>
  <si>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</si>
  <si>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</si>
  <si>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</si>
  <si>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</si>
  <si>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</si>
  <si>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</si>
  <si>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</si>
  <si>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</si>
  <si>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</si>
  <si>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</si>
  <si>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</si>
  <si>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</si>
  <si>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</si>
  <si>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</si>
  <si>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</si>
  <si>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</si>
  <si>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</si>
  <si>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</si>
  <si>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</si>
  <si>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</si>
  <si>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</si>
  <si>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</si>
  <si>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</si>
  <si>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</si>
  <si>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</si>
  <si>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</si>
  <si>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</si>
  <si>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</si>
  <si>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</si>
  <si>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</si>
  <si>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</si>
  <si>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</si>
  <si>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</si>
  <si>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</si>
  <si>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</si>
  <si>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</si>
  <si>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</si>
  <si>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</si>
  <si>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</si>
  <si>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</si>
  <si>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</si>
  <si>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</si>
  <si>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</si>
  <si>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</si>
  <si>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</si>
  <si>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</si>
  <si>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</si>
  <si>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</si>
  <si>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</si>
  <si>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</si>
  <si>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</si>
  <si>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</si>
  <si>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</si>
  <si>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</si>
  <si>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</si>
  <si>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</si>
  <si>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</si>
  <si>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</si>
  <si>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</si>
  <si>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</si>
  <si>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</si>
  <si>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</si>
  <si>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</si>
  <si>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</si>
  <si>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</si>
  <si>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</si>
  <si>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</si>
  <si>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</si>
  <si>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</si>
  <si>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</si>
  <si>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</si>
  <si>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</si>
  <si>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</si>
  <si>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</si>
  <si>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</si>
  <si>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</si>
  <si>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</si>
  <si>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</si>
  <si>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</si>
  <si>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</si>
  <si>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</si>
  <si>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</si>
  <si>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</si>
  <si>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</si>
  <si>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</si>
  <si>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</si>
  <si>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</si>
  <si>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</si>
  <si>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</si>
  <si>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</si>
  <si>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</si>
  <si>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</si>
  <si>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</si>
  <si>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</si>
  <si>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</si>
  <si>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</si>
  <si>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</si>
  <si>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</si>
  <si>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</si>
  <si>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</si>
  <si>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</si>
  <si>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</si>
  <si>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</si>
  <si>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</si>
  <si>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</si>
  <si>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</si>
  <si>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</si>
  <si>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</si>
  <si>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</si>
  <si>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</si>
  <si>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</si>
  <si>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</si>
  <si>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</si>
  <si>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</si>
  <si>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</si>
  <si>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</si>
  <si>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</si>
  <si>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</si>
  <si>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</si>
  <si>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</si>
  <si>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</si>
  <si>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</si>
  <si>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</si>
  <si>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</si>
  <si>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</si>
  <si>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</si>
  <si>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</si>
  <si>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</si>
  <si>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</si>
  <si>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</si>
  <si>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</si>
  <si>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</si>
  <si>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</si>
  <si>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</si>
  <si>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</si>
  <si>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</si>
  <si>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</si>
  <si>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</si>
  <si>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</si>
  <si>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</si>
  <si>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</si>
  <si>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</si>
  <si>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</si>
  <si>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</si>
  <si>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</si>
  <si>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</si>
  <si>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</si>
  <si>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</si>
  <si>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</si>
  <si>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</si>
  <si>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</si>
  <si>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</si>
  <si>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</si>
  <si>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</si>
  <si>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</si>
  <si>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</si>
  <si>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</si>
  <si>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</si>
  <si>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</si>
  <si>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</si>
  <si>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</si>
  <si>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</si>
  <si>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</si>
  <si>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</si>
  <si>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</si>
  <si>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</si>
  <si>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</si>
  <si>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</si>
  <si>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</si>
  <si>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</si>
  <si>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</si>
  <si>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</si>
  <si>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</si>
  <si>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</si>
  <si>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</si>
  <si>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</si>
  <si>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</si>
  <si>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</si>
  <si>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</si>
  <si>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</si>
  <si>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</si>
  <si>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</si>
  <si>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</si>
  <si>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</si>
  <si>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</si>
  <si>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</si>
  <si>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</si>
  <si>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</si>
  <si>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</si>
  <si>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</si>
  <si>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</si>
  <si>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</si>
  <si>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</si>
  <si>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</si>
  <si>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</si>
  <si>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</si>
  <si>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</si>
  <si>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</si>
  <si>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</si>
  <si>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</si>
  <si>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</si>
  <si>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</si>
  <si>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</si>
  <si>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</si>
  <si>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</si>
  <si>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</si>
  <si>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</si>
  <si>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</si>
  <si>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</si>
  <si>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</si>
  <si>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</si>
  <si>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</si>
  <si>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</si>
  <si>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</si>
  <si>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</si>
  <si>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</si>
  <si>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</si>
  <si>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</si>
  <si>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</si>
  <si>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</si>
  <si>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</si>
  <si>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</si>
  <si>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</si>
  <si>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</si>
  <si>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</si>
  <si>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</si>
  <si>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</si>
  <si>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</si>
  <si>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</si>
  <si>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</si>
  <si>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</si>
  <si>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</si>
  <si>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</si>
  <si>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</si>
  <si>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</si>
  <si>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</si>
  <si>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</si>
  <si>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</si>
  <si>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</si>
  <si>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</si>
  <si>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</si>
  <si>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</si>
  <si>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</si>
  <si>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</si>
  <si>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</si>
  <si>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</si>
  <si>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</si>
  <si>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</si>
  <si>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</si>
  <si>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</si>
  <si>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</si>
  <si>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</si>
  <si>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</si>
  <si>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</si>
  <si>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</si>
  <si>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</si>
  <si>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</si>
  <si>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</si>
  <si>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</si>
  <si>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</si>
  <si>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</si>
  <si>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</si>
  <si>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</si>
  <si>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</si>
  <si>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</si>
  <si>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</si>
  <si>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</si>
  <si>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</si>
  <si>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</si>
  <si>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</si>
  <si>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</si>
  <si>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</si>
  <si>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</si>
  <si>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</si>
  <si>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</si>
  <si>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</si>
  <si>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</si>
  <si>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</si>
  <si>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</si>
  <si>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</si>
  <si>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</si>
  <si>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</si>
  <si>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</si>
  <si>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</si>
  <si>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</si>
  <si>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</si>
  <si>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</si>
  <si>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</si>
  <si>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</si>
  <si>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</si>
  <si>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</si>
  <si>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</si>
  <si>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</si>
  <si>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</si>
  <si>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</si>
  <si>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</si>
  <si>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</si>
  <si>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</si>
  <si>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</si>
  <si>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</si>
  <si>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</si>
  <si>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</si>
  <si>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</si>
  <si>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</si>
  <si>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</si>
  <si>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</si>
  <si>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</si>
  <si>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</si>
  <si>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</si>
  <si>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</si>
  <si>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</si>
  <si>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</si>
  <si>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</si>
  <si>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</si>
  <si>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</si>
  <si>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</si>
  <si>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</si>
  <si>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</si>
  <si>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</si>
  <si>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</si>
  <si>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</si>
  <si>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</si>
  <si>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</si>
  <si>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</si>
  <si>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</si>
  <si>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</si>
  <si>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</si>
  <si>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</si>
  <si>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</si>
  <si>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</si>
  <si>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</si>
  <si>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</si>
  <si>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</si>
  <si>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</si>
  <si>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</si>
  <si>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</si>
  <si>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</si>
  <si>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</si>
  <si>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</si>
  <si>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</si>
  <si>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</si>
  <si>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</si>
  <si>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</si>
  <si>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</si>
  <si>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</si>
  <si>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</si>
  <si>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</si>
  <si>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</si>
  <si>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</si>
  <si>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</si>
  <si>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</si>
  <si>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</si>
  <si>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</si>
  <si>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</si>
  <si>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</si>
  <si>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</si>
  <si>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</si>
  <si>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</si>
  <si>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</si>
  <si>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</si>
  <si>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</si>
  <si>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</si>
  <si>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</si>
  <si>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</si>
  <si>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</si>
  <si>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</si>
  <si>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</si>
  <si>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</si>
  <si>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</si>
  <si>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</si>
  <si>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</si>
  <si>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</si>
  <si>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</si>
  <si>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</si>
  <si>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</si>
  <si>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</si>
  <si>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</si>
  <si>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</si>
  <si>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</si>
  <si>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</si>
  <si>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</si>
  <si>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</si>
  <si>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</si>
  <si>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</si>
  <si>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</si>
  <si>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</si>
  <si>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</si>
  <si>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</si>
  <si>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</si>
  <si>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</si>
  <si>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</si>
  <si>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</si>
  <si>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</si>
  <si>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</si>
  <si>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</si>
  <si>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</si>
  <si>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</si>
  <si>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</si>
  <si>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</si>
  <si>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</si>
  <si>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</si>
  <si>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</si>
  <si>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</si>
  <si>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</si>
  <si>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</si>
  <si>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</si>
  <si>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</si>
  <si>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</si>
  <si>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</si>
  <si>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</si>
  <si>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</si>
  <si>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</si>
  <si>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</si>
  <si>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</si>
  <si>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</si>
  <si>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</si>
  <si>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</si>
  <si>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</si>
  <si>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</si>
  <si>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</si>
  <si>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</si>
  <si>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</si>
  <si>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</si>
  <si>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</si>
  <si>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</si>
  <si>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</si>
  <si>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</si>
  <si>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</si>
  <si>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</si>
  <si>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</si>
  <si>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</si>
  <si>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</si>
  <si>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</si>
  <si>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</si>
  <si>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</si>
  <si>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</si>
  <si>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</si>
  <si>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</si>
  <si>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</si>
  <si>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</si>
  <si>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</si>
  <si>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</si>
  <si>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</si>
  <si>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</si>
  <si>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</si>
  <si>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</si>
  <si>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</si>
  <si>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</si>
  <si>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</si>
  <si>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</si>
  <si>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</si>
  <si>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</si>
  <si>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</si>
  <si>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</si>
  <si>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</si>
  <si>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</si>
  <si>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</si>
  <si>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</si>
  <si>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</si>
  <si>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</si>
  <si>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</si>
  <si>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</si>
  <si>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</si>
  <si>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</si>
  <si>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</si>
  <si>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</si>
  <si>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</si>
  <si>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</si>
  <si>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</si>
  <si>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</si>
  <si>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</si>
  <si>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</si>
  <si>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</si>
  <si>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</si>
  <si>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</si>
  <si>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</si>
  <si>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</si>
  <si>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</si>
  <si>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</si>
  <si>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</si>
  <si>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</si>
  <si>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</si>
  <si>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</si>
  <si>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</si>
  <si>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</si>
  <si>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</si>
  <si>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</si>
  <si>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</si>
  <si>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</si>
  <si>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</si>
  <si>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</si>
  <si>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</si>
  <si>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</si>
  <si>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</si>
  <si>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</si>
  <si>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</si>
  <si>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</si>
  <si>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</si>
  <si>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</si>
  <si>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</si>
  <si>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</si>
  <si>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</si>
  <si>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</si>
  <si>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</si>
  <si>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</si>
  <si>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</si>
  <si>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</si>
  <si>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</si>
  <si>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</si>
  <si>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</si>
  <si>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</si>
  <si>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</si>
  <si>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</si>
  <si>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</si>
  <si>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</si>
  <si>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</si>
  <si>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</si>
  <si>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</si>
  <si>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</si>
  <si>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</si>
  <si>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</si>
  <si>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</si>
  <si>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</si>
  <si>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</si>
  <si>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</si>
  <si>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</si>
  <si>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</si>
  <si>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</si>
  <si>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</si>
  <si>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</si>
  <si>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</si>
  <si>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</si>
  <si>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</si>
  <si>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</si>
  <si>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</si>
  <si>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</si>
  <si>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</si>
  <si>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</si>
  <si>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</si>
  <si>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</si>
  <si>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</si>
  <si>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</si>
  <si>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</si>
  <si>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</si>
  <si>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</si>
  <si>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</si>
  <si>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</si>
  <si>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</si>
  <si>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</si>
  <si>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</si>
  <si>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</si>
  <si>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</si>
  <si>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</si>
  <si>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</si>
  <si>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</si>
  <si>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</si>
  <si>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</si>
  <si>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</si>
  <si>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</si>
  <si>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</si>
  <si>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</si>
  <si>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</si>
  <si>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</si>
  <si>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</si>
  <si>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</si>
  <si>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</si>
  <si>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</si>
  <si>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</si>
  <si>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</si>
  <si>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</si>
  <si>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</si>
  <si>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</si>
  <si>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</si>
  <si>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</si>
  <si>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</si>
  <si>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</si>
  <si>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</si>
  <si>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</si>
  <si>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</si>
  <si>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</si>
  <si>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</si>
  <si>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</si>
  <si>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</si>
  <si>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</si>
  <si>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</si>
  <si>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</si>
  <si>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</si>
  <si>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</si>
  <si>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</si>
  <si>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</si>
  <si>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</si>
  <si>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</si>
  <si>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</si>
  <si>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</si>
  <si>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</si>
  <si>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</si>
  <si>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</si>
  <si>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</si>
  <si>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</si>
  <si>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</si>
  <si>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</si>
  <si>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</si>
  <si>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</si>
  <si>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</si>
  <si>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</si>
  <si>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</si>
  <si>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</si>
  <si>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</si>
  <si>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</si>
  <si>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</si>
  <si>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</si>
  <si>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</si>
  <si>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</si>
  <si>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</si>
  <si>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</si>
  <si>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</si>
  <si>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</si>
  <si>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</si>
  <si>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</si>
  <si>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</si>
  <si>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</si>
  <si>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</si>
  <si>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</si>
  <si>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</si>
  <si>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</si>
  <si>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</si>
  <si>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</si>
  <si>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</si>
  <si>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</si>
  <si>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</si>
  <si>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</si>
  <si>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</si>
  <si>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</si>
  <si>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</si>
  <si>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</si>
  <si>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</si>
  <si>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</si>
  <si>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</si>
  <si>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</si>
  <si>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</si>
  <si>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</si>
  <si>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</si>
  <si>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</si>
  <si>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</si>
  <si>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</si>
  <si>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</si>
  <si>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</si>
  <si>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</si>
  <si>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</si>
  <si>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</si>
  <si>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</si>
  <si>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</si>
  <si>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</si>
  <si>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</si>
  <si>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</si>
  <si>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</si>
  <si>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</si>
  <si>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</si>
  <si>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</si>
  <si>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</si>
  <si>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</si>
  <si>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</si>
  <si>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</si>
  <si>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</si>
  <si>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</si>
  <si>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</si>
  <si>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</si>
  <si>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</si>
  <si>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</si>
  <si>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</si>
  <si>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</si>
  <si>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</si>
  <si>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</si>
  <si>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</si>
  <si>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</si>
  <si>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</si>
  <si>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</si>
  <si>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</si>
  <si>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</si>
  <si>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</si>
  <si>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</si>
  <si>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</si>
  <si>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</si>
  <si>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</si>
  <si>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</si>
  <si>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</si>
  <si>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</si>
  <si>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</si>
  <si>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</si>
  <si>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</si>
  <si>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</si>
  <si>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</si>
  <si>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</si>
  <si>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</si>
  <si>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</si>
  <si>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</si>
  <si>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</si>
  <si>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</si>
  <si>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</si>
  <si>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</si>
  <si>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</si>
  <si>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</si>
  <si>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</si>
  <si>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</si>
  <si>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</si>
  <si>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</si>
  <si>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</si>
  <si>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</si>
  <si>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</si>
  <si>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</si>
  <si>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</si>
  <si>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</si>
  <si>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</si>
  <si>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</si>
  <si>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</si>
  <si>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</si>
  <si>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</si>
  <si>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</si>
  <si>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</si>
  <si>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</si>
  <si>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</si>
  <si>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</si>
  <si>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</si>
  <si>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</si>
  <si>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</si>
  <si>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</si>
  <si>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</si>
  <si>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</si>
  <si>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</si>
  <si>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</si>
  <si>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</si>
  <si>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</si>
  <si>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</si>
  <si>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</si>
  <si>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</si>
  <si>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</si>
  <si>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</si>
  <si>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</si>
  <si>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</si>
  <si>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</si>
  <si>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</si>
  <si>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</si>
  <si>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</si>
  <si>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</si>
  <si>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</si>
  <si>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</si>
  <si>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</si>
  <si>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</si>
  <si>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</si>
  <si>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</si>
  <si>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</si>
  <si>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</si>
  <si>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</si>
  <si>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</si>
  <si>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</si>
  <si>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</si>
  <si>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</si>
  <si>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</si>
  <si>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</si>
  <si>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</si>
  <si>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</si>
  <si>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</si>
  <si>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</si>
  <si>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</si>
  <si>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</si>
  <si>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</si>
  <si>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</si>
  <si>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</si>
  <si>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</si>
  <si>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</si>
  <si>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</si>
  <si>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</si>
  <si>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</si>
  <si>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</si>
  <si>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</si>
  <si>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</si>
  <si>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</si>
  <si>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</si>
  <si>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</si>
  <si>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</si>
  <si>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</si>
  <si>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</si>
  <si>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</si>
  <si>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</si>
  <si>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</si>
  <si>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</si>
  <si>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</si>
  <si>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</si>
  <si>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</si>
  <si>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</si>
  <si>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</si>
  <si>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</si>
  <si>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</si>
  <si>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</si>
  <si>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</si>
  <si>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</si>
  <si>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</si>
  <si>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</si>
  <si>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</si>
  <si>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</si>
  <si>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</si>
  <si>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</si>
  <si>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</si>
  <si>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</si>
  <si>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</si>
  <si>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</si>
  <si>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</si>
  <si>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</si>
  <si>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</si>
  <si>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</si>
  <si>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</si>
  <si>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</si>
  <si>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</si>
  <si>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</si>
  <si>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</si>
  <si>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</si>
  <si>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</si>
  <si>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</si>
  <si>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</si>
  <si>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</si>
  <si>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</si>
  <si>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</si>
  <si>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</si>
  <si>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</si>
  <si>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</si>
  <si>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</si>
  <si>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</si>
  <si>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</si>
  <si>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</si>
  <si>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</si>
  <si>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</si>
  <si>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</si>
  <si>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</si>
  <si>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</si>
  <si>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</si>
  <si>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</si>
  <si>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</si>
  <si>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</si>
  <si>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</si>
  <si>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</si>
  <si>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</si>
  <si>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</si>
  <si>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</si>
  <si>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</si>
  <si>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</si>
  <si>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</si>
  <si>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</si>
  <si>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</si>
  <si>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</si>
  <si>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</si>
  <si>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</si>
  <si>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</si>
  <si>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</si>
  <si>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</si>
  <si>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</si>
  <si>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</si>
  <si>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</si>
  <si>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</si>
  <si>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</si>
  <si>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</si>
  <si>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</si>
  <si>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</si>
  <si>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</si>
  <si>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</si>
  <si>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</si>
  <si>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</si>
  <si>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</si>
  <si>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</si>
  <si>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</si>
  <si>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</si>
  <si>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</si>
  <si>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</si>
  <si>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</si>
  <si>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</si>
  <si>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</si>
  <si>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</si>
  <si>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</si>
  <si>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</si>
  <si>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</si>
  <si>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</si>
  <si>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</si>
  <si>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</si>
  <si>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</si>
  <si>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</si>
  <si>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</si>
  <si>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</si>
  <si>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</si>
  <si>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</si>
  <si>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</si>
  <si>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</si>
  <si>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</si>
  <si>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</si>
  <si>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</si>
  <si>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</si>
  <si>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</si>
  <si>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</si>
  <si>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</si>
  <si>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</si>
  <si>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</si>
  <si>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</si>
  <si>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</si>
  <si>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</si>
  <si>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</si>
  <si>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</si>
  <si>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</si>
  <si>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</si>
  <si>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</si>
  <si>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</si>
  <si>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</si>
  <si>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</si>
  <si>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</si>
  <si>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</si>
  <si>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</si>
  <si>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</si>
  <si>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</si>
  <si>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</si>
  <si>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</si>
  <si>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</si>
  <si>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</si>
  <si>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</si>
  <si>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</si>
  <si>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</si>
  <si>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</si>
  <si>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</si>
  <si>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</si>
  <si>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</si>
  <si>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</si>
  <si>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</si>
  <si>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</si>
  <si>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</si>
  <si>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</si>
  <si>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</si>
  <si>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</si>
  <si>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</si>
  <si>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</si>
  <si>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</si>
  <si>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</si>
  <si>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</si>
  <si>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</si>
  <si>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</si>
  <si>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</si>
  <si>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</si>
  <si>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</si>
  <si>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</si>
  <si>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</si>
  <si>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</si>
  <si>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</si>
  <si>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</si>
  <si>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</si>
  <si>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</si>
  <si>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</si>
  <si>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</si>
  <si>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</si>
  <si>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</si>
  <si>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</si>
  <si>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</si>
  <si>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</si>
  <si>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</si>
  <si>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</si>
  <si>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</si>
  <si>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</si>
  <si>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</si>
  <si>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</si>
  <si>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</si>
  <si>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</si>
  <si>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</si>
  <si>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</si>
  <si>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</si>
  <si>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</si>
  <si>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</si>
  <si>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</si>
  <si>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</si>
  <si>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</si>
  <si>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</si>
  <si>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</si>
  <si>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</si>
  <si>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</si>
  <si>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</si>
  <si>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</si>
  <si>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</si>
  <si>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</si>
  <si>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</si>
  <si>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</si>
  <si>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</si>
  <si>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</si>
  <si>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</si>
  <si>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</si>
  <si>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</si>
  <si>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</si>
  <si>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</si>
  <si>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</si>
  <si>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</si>
  <si>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</si>
  <si>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</si>
  <si>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</si>
  <si>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</si>
  <si>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</si>
  <si>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</si>
  <si>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</si>
  <si>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</si>
  <si>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</si>
  <si>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</si>
  <si>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</si>
  <si>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</si>
  <si>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</si>
  <si>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</si>
  <si>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</si>
  <si>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</si>
  <si>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</si>
  <si>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</si>
  <si>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</si>
  <si>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</si>
  <si>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</si>
  <si>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</si>
  <si>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</si>
  <si>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</si>
  <si>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</si>
  <si>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</si>
  <si>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</si>
  <si>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</si>
  <si>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</si>
  <si>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</si>
  <si>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</si>
  <si>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</si>
  <si>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</si>
  <si>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</si>
  <si>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</si>
  <si>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</si>
  <si>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</si>
  <si>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</si>
  <si>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</si>
  <si>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</si>
  <si>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</si>
  <si>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</si>
  <si>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</si>
  <si>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</si>
  <si>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</si>
  <si>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</si>
  <si>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</si>
  <si>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</si>
  <si>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</si>
  <si>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</si>
  <si>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</si>
  <si>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</si>
  <si>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</si>
  <si>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</si>
  <si>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</si>
  <si>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</si>
  <si>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</si>
  <si>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</si>
  <si>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</si>
  <si>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</si>
  <si>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</si>
  <si>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</si>
  <si>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</si>
  <si>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</si>
  <si>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</si>
  <si>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</si>
  <si>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</si>
  <si>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</si>
  <si>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</si>
  <si>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</si>
  <si>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</si>
  <si>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</si>
  <si>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</si>
  <si>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</si>
  <si>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</si>
  <si>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</si>
  <si>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</si>
  <si>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</si>
  <si>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</si>
  <si>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</si>
  <si>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</si>
  <si>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</si>
  <si>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</si>
  <si>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</si>
  <si>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</si>
  <si>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</si>
  <si>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</si>
  <si>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</si>
  <si>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</si>
  <si>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</si>
  <si>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</si>
  <si>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</si>
  <si>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</si>
  <si>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</si>
  <si>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</si>
  <si>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</si>
  <si>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</si>
  <si>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</si>
  <si>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</si>
  <si>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</si>
  <si>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</si>
  <si>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</si>
  <si>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</si>
  <si>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</si>
  <si>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</si>
  <si>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</si>
  <si>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</si>
  <si>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</si>
  <si>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</si>
  <si>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</si>
  <si>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</si>
  <si>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</si>
  <si>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</si>
  <si>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</si>
  <si>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</si>
  <si>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</si>
  <si>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</si>
  <si>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</si>
  <si>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</si>
  <si>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</si>
  <si>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</si>
  <si>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</si>
  <si>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</si>
  <si>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</si>
  <si>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</si>
  <si>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</si>
  <si>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</si>
  <si>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</si>
  <si>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</si>
  <si>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</si>
  <si>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</si>
  <si>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</si>
  <si>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</si>
  <si>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</si>
  <si>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</si>
  <si>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</si>
  <si>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</si>
  <si>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</si>
  <si>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</si>
  <si>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</si>
  <si>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</si>
  <si>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</si>
  <si>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</si>
  <si>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</si>
  <si>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</si>
  <si>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</si>
  <si>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</si>
  <si>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</si>
  <si>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</si>
  <si>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</si>
  <si>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</si>
  <si>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</si>
  <si>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</si>
  <si>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</si>
  <si>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</si>
  <si>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</si>
  <si>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</si>
  <si>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</si>
  <si>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</si>
  <si>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</si>
  <si>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</si>
  <si>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</si>
  <si>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</si>
  <si>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</si>
  <si>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</si>
  <si>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</si>
  <si>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</si>
  <si>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</si>
  <si>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</si>
  <si>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</si>
  <si>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</si>
  <si>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</si>
  <si>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</si>
  <si>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</si>
  <si>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</si>
  <si>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</si>
  <si>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</si>
  <si>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</si>
  <si>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</si>
  <si>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</si>
  <si>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</si>
  <si>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</si>
  <si>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</si>
  <si>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</si>
  <si>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</si>
  <si>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</si>
  <si>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</si>
  <si>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</si>
  <si>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</si>
  <si>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</si>
  <si>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</si>
  <si>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</si>
  <si>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</si>
  <si>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</si>
  <si>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</si>
  <si>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</si>
  <si>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</si>
  <si>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</si>
  <si>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</si>
  <si>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</si>
  <si>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</si>
  <si>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</si>
  <si>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</si>
  <si>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</si>
  <si>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</si>
  <si>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</si>
  <si>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</si>
  <si>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</si>
  <si>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</si>
  <si>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</si>
  <si>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</si>
  <si>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</si>
  <si>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</si>
  <si>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</si>
  <si>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</si>
  <si>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</si>
  <si>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</si>
  <si>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</si>
  <si>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</si>
  <si>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</si>
  <si>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</si>
  <si>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</si>
  <si>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</si>
  <si>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</si>
  <si>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</si>
  <si>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</si>
  <si>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</si>
  <si>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</si>
  <si>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</si>
  <si>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</si>
  <si>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</si>
  <si>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</si>
  <si>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</si>
  <si>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</si>
  <si>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</si>
  <si>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</si>
  <si>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</si>
  <si>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</si>
  <si>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</si>
  <si>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</si>
  <si>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</si>
  <si>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</si>
  <si>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</si>
  <si>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</si>
  <si>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</si>
  <si>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</si>
  <si>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</si>
  <si>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</si>
  <si>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</si>
  <si>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</si>
  <si>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</si>
  <si>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</si>
  <si>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</si>
  <si>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</si>
  <si>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</si>
  <si>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</si>
  <si>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</si>
  <si>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</si>
  <si>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</si>
  <si>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</si>
  <si>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</si>
  <si>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</si>
  <si>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</si>
  <si>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</si>
  <si>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</si>
  <si>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</si>
  <si>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</si>
  <si>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</si>
  <si>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</si>
  <si>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</si>
  <si>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</si>
  <si>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</si>
  <si>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</si>
  <si>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</si>
  <si>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</si>
  <si>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</si>
  <si>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</si>
  <si>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</si>
  <si>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</si>
  <si>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</si>
  <si>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</si>
  <si>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</si>
  <si>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</si>
  <si>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</si>
  <si>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</si>
  <si>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</si>
  <si>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</si>
  <si>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</si>
  <si>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</si>
  <si>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</si>
  <si>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</si>
  <si>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</si>
  <si>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</si>
  <si>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</si>
  <si>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</si>
  <si>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</si>
  <si>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</si>
  <si>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</si>
  <si>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</si>
  <si>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</si>
  <si>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</si>
  <si>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</si>
  <si>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</si>
  <si>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</si>
  <si>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</si>
  <si>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</si>
  <si>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</si>
  <si>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</si>
  <si>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</si>
  <si>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</si>
  <si>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</si>
  <si>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</si>
  <si>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</si>
  <si>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</si>
  <si>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</si>
  <si>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</si>
  <si>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</si>
  <si>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</si>
  <si>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</si>
  <si>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</si>
  <si>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</si>
  <si>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</si>
  <si>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</si>
  <si>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</si>
  <si>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</si>
  <si>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</si>
  <si>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</si>
  <si>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</si>
  <si>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</si>
  <si>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</si>
  <si>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</si>
  <si>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</si>
  <si>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</si>
  <si>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</si>
  <si>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</si>
  <si>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</si>
  <si>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</si>
  <si>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</si>
  <si>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</si>
  <si>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</si>
  <si>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</si>
  <si>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</si>
  <si>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</si>
  <si>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</si>
  <si>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</si>
  <si>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</si>
  <si>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</si>
  <si>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</si>
  <si>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</si>
  <si>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</si>
  <si>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</si>
  <si>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</si>
  <si>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</si>
  <si>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</si>
  <si>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</si>
  <si>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</si>
  <si>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</si>
  <si>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</si>
  <si>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</si>
  <si>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</si>
  <si>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</si>
  <si>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</si>
  <si>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</si>
  <si>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</si>
  <si>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</si>
  <si>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</si>
  <si>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</si>
  <si>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</si>
  <si>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</si>
  <si>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</si>
  <si>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</si>
  <si>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</si>
  <si>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</si>
  <si>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</si>
  <si>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</si>
  <si>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</si>
  <si>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</si>
  <si>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</si>
  <si>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</si>
  <si>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</si>
  <si>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</si>
  <si>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</si>
  <si>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</si>
  <si>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</si>
  <si>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</si>
  <si>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</si>
  <si>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</si>
  <si>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</si>
  <si>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</si>
  <si>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</si>
  <si>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</si>
  <si>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</si>
  <si>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</si>
  <si>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</si>
  <si>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</si>
  <si>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</si>
  <si>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</si>
  <si>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</si>
  <si>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</si>
  <si>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</si>
  <si>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</si>
  <si>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</si>
  <si>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</si>
  <si>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</si>
  <si>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</si>
  <si>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</si>
  <si>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</si>
  <si>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</si>
  <si>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</si>
  <si>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</si>
  <si>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</si>
  <si>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</si>
  <si>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</si>
  <si>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</si>
  <si>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</si>
  <si>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</si>
  <si>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</si>
  <si>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</si>
  <si>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</si>
  <si>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</si>
  <si>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</si>
  <si>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</si>
  <si>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</si>
  <si>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</si>
  <si>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</si>
  <si>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</si>
  <si>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</si>
  <si>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</si>
  <si>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</si>
  <si>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</si>
  <si>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</si>
  <si>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</si>
  <si>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</si>
  <si>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</si>
  <si>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</si>
  <si>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</si>
  <si>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</si>
  <si>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</si>
  <si>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</si>
  <si>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</si>
  <si>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</si>
  <si>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</si>
  <si>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</si>
  <si>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</si>
  <si>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</si>
  <si>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</si>
  <si>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</si>
  <si>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</si>
  <si>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</si>
  <si>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</si>
  <si>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</si>
  <si>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</si>
  <si>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</si>
  <si>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</si>
  <si>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</si>
  <si>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</si>
  <si>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</si>
  <si>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</si>
  <si>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</si>
  <si>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</si>
  <si>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</si>
  <si>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</si>
  <si>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</si>
  <si>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</si>
  <si>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</si>
  <si>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</si>
  <si>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</si>
  <si>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</si>
  <si>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</si>
  <si>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</si>
  <si>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</si>
  <si>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</si>
  <si>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</si>
  <si>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</si>
  <si>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</si>
  <si>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</si>
  <si>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</si>
  <si>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</si>
  <si>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</si>
  <si>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</si>
  <si>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</si>
  <si>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</si>
  <si>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</si>
  <si>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</si>
  <si>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</si>
  <si>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</si>
  <si>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</si>
  <si>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</si>
  <si>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</si>
  <si>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</si>
  <si>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</si>
  <si>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</si>
  <si>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</si>
  <si>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</si>
  <si>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</si>
  <si>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</si>
  <si>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</si>
  <si>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</si>
  <si>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</si>
  <si>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</si>
  <si>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</si>
  <si>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</si>
  <si>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</si>
  <si>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</si>
  <si>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</si>
  <si>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</si>
  <si>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</si>
  <si>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</si>
  <si>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</si>
  <si>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</si>
  <si>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</si>
  <si>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</si>
  <si>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</si>
  <si>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</si>
  <si>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</si>
  <si>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</si>
  <si>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</si>
  <si>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</si>
  <si>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</si>
  <si>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</si>
  <si>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</si>
  <si>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</si>
  <si>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</si>
  <si>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</si>
  <si>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</si>
  <si>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</si>
  <si>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</si>
  <si>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</si>
  <si>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</si>
  <si>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</si>
  <si>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</si>
  <si>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</si>
  <si>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</si>
  <si>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</si>
  <si>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</si>
  <si>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</si>
  <si>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</si>
  <si>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</si>
  <si>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</si>
  <si>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</si>
  <si>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</si>
  <si>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</si>
  <si>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</si>
  <si>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</si>
  <si>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</si>
  <si>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</si>
  <si>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</si>
  <si>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</si>
  <si>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</si>
  <si>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</si>
  <si>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</si>
  <si>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</si>
  <si>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</si>
  <si>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</si>
  <si>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</si>
  <si>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</si>
  <si>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</si>
  <si>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</si>
  <si>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</si>
  <si>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</si>
  <si>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</si>
  <si>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</si>
  <si>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</si>
  <si>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</si>
  <si>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</si>
  <si>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</si>
  <si>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</si>
  <si>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</si>
  <si>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</si>
  <si>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</si>
  <si>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</si>
  <si>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</si>
  <si>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</si>
  <si>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</si>
  <si>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</si>
  <si>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</si>
  <si>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</si>
  <si>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</si>
  <si>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</si>
  <si>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</si>
  <si>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</si>
  <si>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</si>
  <si>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</si>
  <si>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</si>
  <si>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</si>
  <si>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</si>
  <si>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</si>
  <si>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</si>
  <si>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</si>
  <si>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</si>
  <si>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</si>
  <si>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</si>
  <si>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</si>
  <si>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</si>
  <si>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</si>
  <si>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</si>
  <si>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</si>
  <si>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</si>
  <si>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</si>
  <si>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</si>
  <si>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</si>
  <si>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</si>
  <si>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</si>
  <si>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</si>
  <si>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</si>
  <si>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</si>
  <si>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</si>
  <si>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</si>
  <si>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</si>
  <si>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</si>
  <si>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</si>
  <si>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</si>
  <si>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</si>
  <si>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</si>
  <si>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</si>
  <si>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</si>
  <si>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</si>
  <si>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</si>
  <si>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</si>
  <si>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</si>
  <si>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</si>
  <si>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</si>
  <si>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</si>
  <si>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</si>
  <si>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</si>
  <si>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</si>
  <si>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</si>
  <si>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</si>
  <si>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</si>
  <si>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</si>
  <si>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</si>
  <si>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</si>
  <si>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</si>
  <si>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</si>
  <si>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</si>
  <si>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</si>
  <si>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</si>
  <si>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</si>
  <si>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</si>
  <si>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</si>
  <si>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</si>
  <si>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</si>
  <si>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</si>
  <si>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</si>
  <si>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</si>
  <si>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</si>
  <si>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</si>
  <si>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</si>
  <si>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</si>
  <si>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</si>
  <si>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</si>
  <si>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</si>
  <si>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</si>
  <si>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</si>
  <si>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</si>
  <si>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</si>
  <si>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</si>
  <si>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</si>
  <si>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</si>
  <si>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</si>
  <si>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</si>
  <si>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</si>
  <si>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</si>
  <si>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</si>
  <si>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</si>
  <si>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</si>
  <si>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</si>
  <si>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</si>
  <si>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</si>
  <si>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</si>
  <si>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</si>
  <si>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</si>
  <si>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</si>
  <si>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</si>
  <si>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</si>
  <si>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</si>
  <si>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</si>
  <si>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</si>
  <si>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</si>
  <si>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</si>
  <si>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</si>
  <si>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</si>
  <si>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</si>
  <si>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</si>
  <si>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</si>
  <si>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</si>
  <si>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</si>
  <si>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</si>
  <si>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</si>
  <si>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</si>
  <si>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</si>
  <si>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</si>
  <si>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</si>
  <si>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</si>
  <si>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</si>
  <si>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</si>
  <si>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</si>
  <si>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</si>
  <si>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</si>
  <si>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</si>
  <si>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</si>
  <si>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</si>
  <si>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</si>
  <si>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</si>
  <si>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</si>
  <si>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</si>
  <si>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</si>
  <si>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</si>
  <si>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</si>
  <si>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</si>
  <si>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</si>
  <si>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</si>
  <si>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</si>
  <si>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</si>
  <si>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</si>
  <si>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</si>
  <si>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</si>
  <si>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</si>
  <si>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</si>
  <si>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</si>
  <si>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</si>
  <si>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</si>
  <si>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</si>
  <si>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</si>
  <si>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</si>
  <si>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</si>
  <si>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</si>
  <si>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</si>
  <si>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</si>
  <si>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</si>
  <si>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</si>
  <si>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</si>
  <si>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</si>
  <si>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</si>
  <si>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</si>
  <si>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</si>
  <si>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</si>
  <si>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</si>
  <si>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</si>
  <si>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</si>
  <si>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</si>
  <si>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</si>
  <si>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</si>
  <si>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</si>
  <si>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</si>
  <si>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</si>
  <si>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</si>
  <si>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</si>
  <si>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</si>
  <si>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</si>
  <si>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</si>
  <si>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</si>
  <si>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</si>
  <si>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</si>
  <si>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</si>
  <si>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</si>
  <si>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</si>
  <si>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</si>
  <si>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</si>
  <si>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</si>
  <si>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</si>
  <si>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</si>
  <si>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</si>
  <si>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</si>
  <si>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</si>
  <si>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</si>
  <si>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</si>
  <si>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</si>
  <si>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</si>
  <si>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</si>
  <si>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</si>
  <si>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</si>
  <si>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</si>
  <si>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</si>
  <si>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</si>
  <si>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</si>
  <si>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</si>
  <si>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</si>
  <si>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</si>
  <si>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</si>
  <si>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</si>
  <si>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</si>
  <si>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</si>
  <si>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</si>
  <si>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</si>
  <si>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</si>
  <si>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</si>
  <si>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</si>
  <si>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</si>
  <si>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</si>
  <si>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</si>
  <si>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</si>
  <si>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</si>
  <si>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</si>
  <si>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</si>
  <si>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</si>
  <si>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</si>
  <si>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</si>
  <si>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</si>
  <si>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</si>
  <si>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</si>
  <si>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</si>
  <si>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</si>
  <si>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</si>
  <si>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</si>
  <si>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</si>
  <si>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</si>
  <si>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</si>
  <si>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</si>
  <si>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</si>
  <si>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</si>
  <si>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</si>
  <si>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</si>
  <si>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</si>
  <si>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</si>
  <si>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</si>
  <si>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</si>
  <si>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</si>
  <si>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</si>
  <si>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</si>
  <si>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</si>
  <si>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</si>
  <si>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</si>
  <si>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</si>
  <si>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</si>
  <si>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</si>
  <si>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</si>
  <si>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</si>
  <si>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</si>
  <si>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</si>
  <si>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</si>
  <si>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</si>
  <si>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</si>
  <si>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</si>
  <si>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</si>
  <si>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</si>
  <si>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</si>
  <si>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</si>
  <si>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</si>
  <si>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</si>
  <si>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</si>
  <si>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</si>
  <si>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</si>
  <si>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</si>
  <si>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</si>
  <si>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</si>
  <si>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</si>
  <si>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</si>
  <si>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</si>
  <si>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</si>
  <si>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</si>
  <si>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</si>
  <si>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</si>
  <si>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</si>
  <si>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</si>
  <si>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</si>
  <si>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</si>
  <si>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</si>
  <si>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</si>
  <si>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</si>
  <si>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</si>
  <si>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</si>
  <si>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</si>
  <si>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</si>
  <si>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</si>
  <si>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</si>
  <si>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</si>
  <si>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</si>
  <si>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</si>
  <si>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</si>
  <si>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</si>
  <si>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</si>
  <si>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</si>
  <si>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</si>
  <si>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</si>
  <si>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</si>
  <si>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</si>
  <si>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</si>
  <si>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</si>
  <si>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</si>
  <si>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</si>
  <si>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</si>
  <si>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</si>
  <si>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</si>
  <si>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</si>
  <si>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</si>
  <si>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</si>
  <si>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</si>
  <si>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</si>
  <si>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</si>
  <si>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</si>
  <si>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</si>
  <si>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</si>
  <si>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</si>
  <si>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</si>
  <si>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</si>
  <si>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</si>
  <si>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</si>
  <si>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</si>
  <si>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</si>
  <si>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</si>
  <si>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</si>
  <si>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</si>
  <si>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</si>
  <si>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</si>
  <si>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</si>
  <si>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</si>
  <si>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</si>
  <si>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</si>
  <si>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</si>
  <si>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</si>
  <si>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</si>
  <si>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</si>
  <si>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</si>
  <si>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</si>
  <si>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</si>
  <si>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</si>
  <si>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</si>
  <si>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</si>
  <si>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</si>
  <si>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</si>
  <si>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</si>
  <si>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</si>
  <si>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</si>
  <si>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</si>
  <si>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</si>
  <si>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</si>
  <si>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</si>
  <si>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</si>
  <si>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</si>
  <si>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</si>
  <si>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</si>
  <si>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</si>
  <si>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</si>
  <si>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</si>
  <si>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</si>
  <si>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</si>
  <si>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</si>
  <si>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</si>
  <si>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</si>
  <si>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</si>
  <si>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</si>
  <si>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</si>
  <si>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</si>
  <si>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</si>
  <si>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</si>
  <si>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</si>
  <si>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</si>
  <si>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</si>
  <si>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</si>
  <si>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</si>
  <si>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</si>
  <si>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</si>
  <si>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</si>
  <si>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</si>
  <si>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</si>
  <si>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</si>
  <si>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</si>
  <si>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</si>
  <si>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</si>
  <si>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</si>
  <si>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</si>
  <si>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</si>
  <si>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</si>
  <si>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</si>
  <si>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</si>
  <si>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</si>
  <si>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</si>
  <si>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</si>
  <si>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</si>
  <si>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</si>
  <si>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</si>
  <si>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</si>
  <si>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</si>
  <si>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</si>
  <si>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</si>
  <si>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</si>
  <si>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</si>
  <si>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</si>
  <si>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</si>
  <si>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</si>
  <si>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</si>
  <si>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</si>
  <si>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</si>
  <si>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</si>
  <si>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</si>
  <si>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</si>
  <si>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</si>
  <si>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</si>
  <si>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</si>
  <si>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</si>
  <si>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</si>
  <si>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</si>
  <si>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</si>
  <si>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</si>
  <si>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</si>
  <si>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</si>
  <si>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</si>
  <si>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</si>
  <si>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</si>
  <si>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</si>
  <si>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</si>
  <si>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</si>
  <si>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</si>
  <si>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</si>
  <si>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</si>
  <si>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</si>
  <si>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</si>
  <si>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</si>
  <si>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</si>
  <si>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</si>
  <si>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</si>
  <si>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</si>
  <si>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</si>
  <si>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</si>
  <si>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</si>
  <si>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</si>
  <si>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</si>
  <si>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</si>
  <si>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</si>
  <si>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</si>
  <si>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</si>
  <si>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</si>
  <si>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</si>
  <si>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</si>
  <si>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</si>
  <si>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</si>
  <si>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</si>
  <si>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</si>
  <si>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</si>
  <si>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</si>
  <si>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</si>
  <si>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</si>
  <si>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</si>
  <si>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</si>
  <si>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</si>
  <si>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</si>
  <si>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</si>
  <si>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</si>
  <si>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</si>
  <si>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</si>
  <si>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</si>
  <si>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</si>
  <si>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</si>
  <si>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</si>
  <si>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</si>
  <si>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</si>
  <si>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</si>
  <si>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</si>
  <si>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</si>
  <si>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</si>
  <si>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</si>
  <si>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</si>
  <si>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</si>
  <si>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</si>
  <si>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</si>
  <si>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</si>
  <si>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</si>
  <si>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</si>
  <si>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</si>
  <si>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</si>
  <si>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</si>
  <si>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</si>
  <si>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</si>
  <si>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</si>
  <si>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</si>
  <si>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</si>
  <si>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</si>
  <si>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</si>
  <si>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</si>
  <si>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</si>
  <si>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</si>
  <si>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</si>
  <si>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</si>
  <si>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</si>
  <si>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</si>
  <si>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</si>
  <si>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</si>
  <si>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</si>
  <si>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</si>
  <si>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</si>
  <si>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</si>
  <si>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</si>
  <si>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</si>
  <si>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</si>
  <si>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</si>
  <si>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</si>
  <si>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</si>
  <si>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</si>
  <si>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</si>
  <si>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</si>
  <si>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</si>
  <si>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</si>
  <si>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</si>
  <si>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</si>
  <si>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</si>
  <si>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</si>
  <si>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</si>
  <si>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</si>
  <si>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</si>
  <si>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</si>
  <si>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</si>
  <si>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</si>
  <si>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</si>
  <si>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</si>
  <si>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</si>
  <si>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</si>
  <si>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</si>
  <si>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</si>
  <si>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</si>
  <si>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</si>
  <si>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</si>
  <si>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</si>
  <si>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</si>
  <si>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</si>
  <si>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</si>
  <si>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</si>
  <si>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</si>
  <si>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</si>
  <si>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</si>
  <si>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</si>
  <si>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</si>
  <si>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</si>
  <si>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</si>
  <si>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</si>
  <si>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</si>
  <si>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</si>
  <si>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</si>
  <si>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</si>
  <si>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</si>
  <si>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</si>
  <si>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</si>
  <si>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</si>
  <si>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</si>
  <si>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</si>
  <si>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</si>
  <si>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</si>
  <si>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</si>
  <si>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</si>
  <si>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</si>
  <si>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</si>
  <si>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</si>
  <si>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</si>
  <si>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</si>
  <si>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</si>
  <si>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</si>
  <si>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</si>
  <si>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</si>
  <si>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</si>
  <si>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</si>
  <si>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</si>
  <si>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</si>
  <si>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</si>
  <si>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</si>
  <si>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</si>
  <si>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</si>
  <si>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</si>
  <si>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</si>
  <si>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</si>
  <si>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</si>
  <si>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</si>
  <si>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</si>
  <si>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</si>
  <si>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</si>
  <si>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</si>
  <si>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</si>
  <si>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</si>
  <si>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</si>
  <si>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</si>
  <si>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</si>
  <si>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</si>
  <si>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</si>
  <si>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</si>
  <si>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</si>
  <si>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</si>
  <si>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</si>
  <si>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</si>
  <si>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</si>
  <si>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</si>
  <si>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</si>
  <si>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</si>
  <si>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</si>
  <si>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</si>
  <si>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</si>
  <si>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</si>
  <si>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</si>
  <si>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</si>
  <si>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</si>
  <si>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</si>
  <si>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</si>
  <si>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</si>
  <si>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</si>
  <si>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</si>
  <si>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</si>
  <si>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</si>
  <si>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</si>
  <si>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</si>
  <si>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</si>
  <si>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</si>
  <si>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</si>
  <si>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</si>
  <si>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</si>
  <si>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</si>
  <si>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</si>
  <si>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</si>
  <si>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</si>
  <si>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</si>
  <si>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</si>
  <si>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</si>
  <si>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</si>
  <si>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</si>
  <si>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</si>
  <si>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</si>
  <si>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</si>
  <si>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</si>
  <si>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</si>
  <si>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</si>
  <si>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</si>
  <si>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</si>
  <si>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</si>
  <si>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</si>
  <si>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</si>
  <si>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</si>
  <si>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</si>
  <si>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</si>
  <si>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</si>
  <si>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</si>
  <si>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</si>
  <si>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</si>
  <si>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</si>
  <si>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</si>
  <si>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</si>
  <si>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</si>
  <si>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</si>
  <si>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</si>
  <si>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</si>
  <si>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</si>
  <si>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</si>
  <si>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</si>
  <si>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</si>
  <si>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</si>
  <si>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</si>
  <si>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</si>
  <si>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</si>
  <si>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</si>
  <si>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</si>
  <si>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</si>
  <si>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</si>
  <si>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</si>
  <si>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</si>
  <si>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</si>
  <si>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</si>
  <si>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</si>
  <si>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</si>
  <si>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</si>
  <si>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</si>
  <si>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</si>
  <si>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</si>
  <si>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</si>
  <si>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</si>
  <si>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</si>
  <si>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</si>
  <si>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</si>
  <si>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</si>
  <si>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</si>
  <si>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</si>
  <si>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</si>
  <si>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</si>
  <si>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</si>
  <si>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</si>
  <si>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</si>
  <si>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</si>
  <si>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</si>
  <si>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</si>
  <si>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</si>
  <si>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</si>
  <si>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</si>
  <si>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</si>
  <si>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</si>
  <si>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</si>
  <si>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</si>
  <si>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</si>
  <si>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</si>
  <si>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</si>
  <si>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</si>
  <si>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</si>
  <si>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</si>
  <si>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</si>
  <si>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</si>
  <si>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</si>
  <si>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</si>
  <si>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</si>
  <si>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</si>
  <si>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</si>
  <si>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</si>
  <si>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</si>
  <si>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</si>
  <si>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</si>
  <si>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</si>
  <si>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</si>
  <si>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</si>
  <si>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</si>
  <si>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</si>
  <si>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</si>
  <si>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</si>
  <si>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</si>
  <si>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</si>
  <si>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</si>
  <si>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</si>
  <si>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</si>
  <si>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</si>
  <si>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</si>
  <si>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</si>
  <si>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</si>
  <si>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</si>
  <si>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</si>
  <si>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</si>
  <si>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</si>
  <si>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</si>
  <si>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</si>
  <si>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</si>
  <si>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</si>
  <si>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</si>
  <si>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</si>
  <si>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</si>
  <si>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</si>
  <si>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</si>
  <si>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</si>
  <si>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</si>
  <si>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</si>
  <si>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</si>
  <si>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</si>
  <si>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</si>
  <si>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</si>
  <si>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</si>
  <si>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</si>
  <si>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</si>
  <si>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</si>
  <si>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</si>
  <si>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</si>
  <si>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</si>
  <si>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</si>
  <si>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</si>
  <si>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</si>
  <si>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</si>
  <si>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</si>
  <si>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</si>
  <si>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</si>
  <si>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</si>
  <si>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</si>
  <si>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</si>
  <si>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</si>
  <si>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</si>
  <si>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</si>
  <si>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</si>
  <si>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</si>
  <si>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</si>
  <si>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</si>
  <si>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</si>
  <si>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</si>
  <si>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</si>
  <si>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</si>
  <si>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</si>
  <si>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</si>
  <si>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</si>
  <si>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</si>
  <si>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</si>
  <si>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</si>
  <si>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</si>
  <si>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</si>
  <si>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</si>
  <si>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</si>
  <si>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</si>
  <si>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</si>
  <si>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</si>
  <si>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</si>
  <si>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</si>
  <si>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</si>
  <si>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</si>
  <si>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</si>
  <si>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</si>
  <si>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</si>
  <si>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</si>
  <si>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</si>
  <si>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</si>
  <si>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</si>
  <si>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</si>
  <si>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</si>
  <si>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</si>
  <si>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</si>
  <si>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</si>
  <si>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</si>
  <si>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</si>
  <si>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</si>
  <si>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</si>
  <si>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</si>
  <si>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</si>
  <si>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</si>
  <si>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</si>
  <si>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</si>
  <si>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</si>
  <si>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</si>
  <si>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</si>
  <si>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</si>
  <si>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</si>
  <si>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</si>
  <si>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</si>
  <si>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</si>
  <si>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</si>
  <si>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</si>
  <si>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</si>
  <si>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</si>
  <si>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</si>
  <si>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</si>
  <si>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</si>
  <si>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</si>
  <si>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</si>
  <si>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</si>
  <si>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</si>
  <si>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</si>
  <si>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</si>
  <si>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</si>
  <si>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</si>
  <si>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</si>
  <si>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</si>
  <si>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</si>
  <si>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</si>
  <si>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</si>
  <si>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</si>
  <si>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</si>
  <si>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</si>
  <si>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</si>
  <si>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</si>
  <si>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</si>
  <si>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</si>
  <si>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</si>
  <si>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</si>
  <si>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</si>
  <si>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</si>
  <si>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</si>
  <si>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</si>
  <si>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</si>
  <si>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</si>
  <si>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</si>
  <si>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</si>
  <si>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</si>
  <si>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</si>
  <si>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</si>
  <si>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</si>
  <si>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</si>
  <si>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</si>
  <si>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</si>
  <si>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</si>
  <si>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</si>
  <si>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</si>
  <si>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</si>
  <si>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</si>
  <si>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</si>
  <si>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</si>
  <si>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</si>
  <si>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</si>
  <si>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</si>
  <si>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</si>
  <si>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</si>
  <si>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</si>
  <si>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</si>
  <si>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</si>
  <si>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</si>
  <si>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</si>
  <si>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</si>
  <si>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</si>
  <si>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</si>
  <si>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</si>
  <si>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</si>
  <si>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</si>
  <si>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</si>
  <si>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</si>
  <si>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</si>
  <si>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</si>
  <si>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</si>
  <si>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</si>
  <si>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</si>
  <si>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</si>
  <si>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</si>
  <si>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</si>
  <si>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</si>
  <si>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</si>
  <si>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</si>
  <si>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</si>
  <si>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</si>
  <si>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</si>
  <si>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</si>
  <si>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</si>
  <si>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</si>
  <si>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</si>
  <si>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</si>
  <si>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</si>
  <si>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</si>
  <si>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</si>
  <si>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</si>
  <si>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</si>
  <si>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</si>
  <si>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</si>
  <si>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</si>
  <si>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</si>
  <si>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</si>
  <si>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</si>
  <si>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</si>
  <si>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</si>
  <si>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</si>
  <si>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</si>
  <si>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</si>
  <si>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</si>
  <si>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</si>
  <si>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</si>
  <si>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</si>
  <si>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</si>
  <si>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</si>
  <si>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</si>
  <si>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</si>
  <si>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</si>
  <si>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</si>
  <si>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</si>
  <si>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</si>
  <si>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</si>
  <si>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</si>
  <si>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</si>
  <si>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</si>
  <si>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</si>
  <si>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</si>
  <si>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</si>
  <si>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</si>
  <si>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</si>
  <si>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</si>
  <si>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</si>
  <si>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</si>
  <si>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</si>
  <si>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</si>
  <si>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</si>
  <si>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</si>
  <si>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</si>
  <si>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</si>
  <si>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</si>
  <si>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</si>
  <si>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</si>
  <si>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</si>
  <si>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</si>
  <si>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</si>
  <si>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</si>
  <si>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</si>
  <si>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</si>
  <si>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</si>
  <si>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</si>
  <si>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</si>
  <si>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</si>
  <si>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</si>
  <si>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</si>
  <si>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</si>
  <si>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</si>
  <si>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</si>
  <si>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</si>
  <si>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</si>
  <si>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</si>
  <si>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</si>
  <si>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</si>
  <si>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</si>
  <si>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</si>
  <si>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</si>
  <si>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</si>
  <si>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</si>
  <si>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</si>
  <si>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</si>
  <si>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</si>
  <si>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</si>
  <si>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</si>
  <si>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</si>
  <si>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</si>
  <si>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</si>
  <si>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</si>
  <si>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</si>
  <si>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</si>
  <si>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</si>
  <si>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</si>
  <si>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</si>
  <si>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</si>
  <si>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</si>
  <si>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</si>
  <si>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</si>
  <si>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</si>
  <si>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</si>
  <si>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</si>
  <si>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</si>
  <si>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</si>
  <si>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</si>
  <si>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</si>
  <si>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</si>
  <si>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</si>
  <si>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</si>
  <si>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</si>
  <si>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</si>
  <si>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</si>
  <si>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</si>
  <si>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</si>
  <si>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</si>
  <si>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</si>
  <si>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</si>
  <si>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</si>
  <si>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</si>
  <si>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</si>
  <si>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</si>
  <si>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</si>
  <si>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</si>
  <si>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</si>
  <si>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</si>
  <si>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</si>
  <si>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</si>
  <si>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</si>
  <si>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</si>
  <si>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</si>
  <si>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</si>
  <si>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</si>
  <si>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</si>
  <si>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</si>
  <si>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</si>
  <si>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</si>
  <si>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</si>
  <si>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</si>
  <si>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</si>
  <si>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</si>
  <si>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</si>
  <si>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</si>
  <si>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</si>
  <si>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</si>
  <si>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</si>
  <si>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</si>
  <si>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</si>
  <si>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</si>
  <si>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</si>
  <si>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</si>
  <si>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</si>
  <si>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</si>
  <si>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</si>
  <si>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</si>
  <si>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</si>
  <si>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</si>
  <si>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</si>
  <si>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</si>
  <si>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</si>
  <si>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</si>
  <si>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</si>
  <si>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</si>
  <si>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</si>
  <si>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</si>
  <si>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</si>
  <si>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</si>
  <si>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</si>
  <si>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</si>
  <si>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</si>
  <si>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</si>
  <si>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</si>
  <si>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</si>
  <si>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</si>
  <si>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</si>
  <si>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</si>
  <si>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</si>
  <si>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</si>
  <si>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</si>
  <si>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</si>
  <si>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</si>
  <si>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</si>
  <si>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</si>
  <si>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</si>
  <si>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</si>
  <si>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</si>
  <si>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</si>
  <si>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</si>
  <si>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</si>
  <si>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</si>
  <si>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</si>
  <si>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</si>
  <si>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</si>
  <si>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</si>
  <si>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</si>
  <si>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</si>
  <si>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</si>
  <si>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</si>
  <si>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</si>
  <si>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</si>
  <si>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</si>
  <si>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</si>
  <si>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</si>
  <si>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</si>
  <si>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</si>
  <si>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</si>
  <si>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</si>
  <si>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</si>
  <si>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</si>
  <si>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</si>
  <si>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</si>
  <si>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</si>
  <si>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</si>
  <si>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</si>
  <si>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</si>
  <si>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</si>
  <si>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</si>
  <si>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</si>
  <si>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</si>
  <si>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</si>
  <si>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</si>
  <si>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</si>
  <si>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</si>
  <si>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</si>
  <si>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</si>
  <si>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</si>
  <si>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</si>
  <si>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</si>
  <si>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</si>
  <si>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</si>
  <si>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</si>
  <si>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</si>
  <si>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</si>
  <si>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</si>
  <si>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</si>
  <si>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</si>
  <si>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</si>
  <si>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</si>
  <si>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</si>
  <si>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</si>
  <si>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</si>
  <si>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</si>
  <si>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</si>
  <si>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</si>
  <si>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</si>
  <si>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</si>
  <si>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</si>
  <si>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</si>
  <si>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</si>
  <si>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</si>
  <si>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</si>
  <si>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</si>
  <si>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</si>
  <si>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</si>
  <si>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</si>
  <si>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</si>
  <si>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</si>
  <si>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</si>
  <si>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</si>
  <si>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</si>
  <si>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</si>
  <si>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</si>
  <si>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</si>
  <si>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</si>
  <si>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</si>
  <si>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</si>
  <si>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</si>
  <si>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</si>
  <si>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</si>
  <si>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</si>
  <si>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</si>
  <si>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</si>
  <si>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</si>
  <si>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</si>
  <si>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</si>
  <si>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</si>
  <si>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</si>
  <si>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</si>
  <si>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</si>
  <si>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</si>
  <si>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</si>
  <si>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</si>
  <si>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</si>
  <si>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</si>
  <si>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</si>
  <si>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</si>
  <si>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</si>
  <si>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</si>
  <si>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</si>
  <si>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</si>
  <si>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</si>
  <si>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</si>
  <si>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</si>
  <si>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</si>
  <si>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</si>
  <si>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</si>
  <si>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</si>
  <si>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</si>
  <si>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</si>
  <si>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</si>
  <si>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</si>
  <si>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</si>
  <si>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</si>
  <si>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</si>
  <si>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</si>
  <si>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</si>
  <si>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</si>
  <si>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</si>
  <si>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</si>
  <si>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</si>
  <si>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</si>
  <si>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</si>
  <si>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</si>
  <si>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</si>
  <si>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</si>
  <si>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</si>
  <si>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</si>
  <si>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</si>
  <si>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</si>
  <si>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</si>
  <si>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</si>
  <si>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</si>
  <si>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</si>
  <si>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</si>
  <si>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</si>
  <si>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</si>
  <si>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</si>
  <si>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</si>
  <si>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</si>
  <si>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</si>
  <si>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</si>
  <si>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</si>
  <si>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</si>
  <si>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</si>
  <si>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</si>
  <si>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</si>
  <si>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</si>
  <si>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</si>
  <si>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</si>
  <si>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</si>
  <si>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</si>
  <si>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</si>
  <si>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</si>
  <si>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</si>
  <si>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</si>
  <si>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</si>
  <si>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</si>
  <si>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</si>
  <si>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</si>
  <si>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</si>
  <si>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</si>
  <si>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</si>
  <si>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</si>
  <si>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</si>
  <si>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</si>
  <si>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</si>
  <si>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</si>
  <si>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</si>
  <si>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</si>
  <si>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</si>
  <si>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</si>
  <si>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</si>
  <si>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</si>
  <si>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</si>
  <si>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</si>
  <si>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</si>
  <si>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</si>
  <si>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</si>
  <si>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</si>
  <si>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</si>
  <si>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</si>
  <si>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</si>
  <si>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</si>
  <si>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</si>
  <si>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</si>
  <si>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</si>
  <si>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</si>
  <si>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</si>
  <si>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</si>
  <si>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</si>
  <si>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</si>
  <si>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</si>
  <si>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</si>
  <si>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</si>
  <si>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</si>
  <si>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</si>
  <si>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</si>
  <si>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</si>
  <si>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</si>
  <si>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</si>
  <si>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</si>
  <si>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</si>
  <si>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</si>
  <si>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</si>
  <si>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</si>
  <si>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</si>
  <si>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</si>
  <si>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</si>
  <si>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</si>
  <si>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</si>
  <si>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</si>
  <si>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</si>
  <si>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</si>
  <si>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</si>
  <si>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</si>
  <si>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</si>
  <si>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</si>
  <si>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</si>
  <si>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</si>
  <si>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</si>
  <si>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</si>
  <si>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</si>
  <si>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</si>
  <si>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</si>
  <si>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</si>
  <si>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</si>
  <si>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</si>
  <si>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</si>
  <si>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</si>
  <si>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</si>
  <si>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</si>
  <si>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</si>
  <si>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</si>
  <si>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</si>
  <si>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</si>
  <si>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</si>
  <si>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</si>
  <si>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</si>
  <si>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</si>
  <si>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</si>
  <si>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</si>
  <si>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</si>
  <si>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</si>
  <si>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</si>
  <si>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</si>
  <si>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</si>
  <si>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</si>
  <si>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</si>
  <si>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</si>
  <si>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</si>
  <si>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</si>
  <si>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</si>
  <si>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</si>
  <si>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</si>
  <si>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</si>
  <si>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</si>
  <si>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</si>
  <si>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</si>
  <si>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</si>
  <si>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</si>
  <si>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</si>
  <si>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</si>
  <si>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</si>
  <si>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</si>
  <si>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</si>
  <si>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</si>
  <si>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</si>
  <si>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</si>
  <si>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</si>
  <si>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</si>
  <si>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</si>
  <si>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</si>
  <si>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</si>
  <si>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</si>
  <si>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</si>
  <si>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</si>
  <si>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</si>
  <si>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</si>
  <si>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</si>
  <si>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</si>
  <si>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</si>
  <si>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</si>
  <si>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</si>
  <si>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</si>
  <si>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</si>
  <si>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</si>
  <si>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</si>
  <si>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</si>
  <si>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</si>
  <si>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</si>
  <si>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</si>
  <si>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</si>
  <si>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</si>
  <si>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</si>
  <si>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</si>
  <si>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</si>
  <si>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</si>
  <si>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</si>
  <si>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</si>
  <si>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</si>
  <si>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</si>
  <si>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</si>
  <si>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</si>
  <si>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</si>
  <si>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</si>
  <si>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</si>
  <si>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</si>
  <si>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</si>
  <si>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</si>
  <si>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</si>
  <si>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</si>
  <si>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</si>
  <si>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</si>
  <si>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</si>
  <si>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</si>
  <si>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</si>
  <si>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</si>
  <si>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</si>
  <si>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</si>
  <si>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</si>
  <si>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</si>
  <si>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</si>
  <si>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</si>
  <si>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</si>
  <si>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</si>
  <si>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</si>
  <si>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</si>
  <si>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</si>
  <si>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</si>
  <si>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</si>
  <si>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</si>
  <si>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</si>
  <si>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</si>
  <si>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</si>
  <si>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</si>
  <si>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</si>
  <si>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</si>
  <si>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</si>
  <si>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</si>
  <si>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</si>
  <si>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</si>
  <si>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</si>
  <si>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</si>
  <si>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</si>
  <si>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</si>
  <si>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</si>
  <si>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</si>
  <si>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</si>
  <si>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</si>
  <si>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</si>
  <si>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</si>
  <si>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</si>
  <si>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</si>
  <si>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</si>
  <si>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</si>
  <si>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</si>
  <si>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</si>
  <si>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</si>
  <si>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</si>
  <si>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</si>
  <si>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</si>
  <si>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</si>
  <si>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</si>
  <si>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</si>
  <si>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</si>
  <si>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</si>
  <si>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</si>
  <si>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</si>
  <si>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</si>
  <si>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</si>
  <si>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</si>
  <si>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</si>
  <si>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</si>
  <si>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</si>
  <si>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</si>
  <si>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</si>
  <si>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</si>
  <si>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</si>
  <si>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</si>
  <si>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</si>
  <si>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</si>
  <si>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</si>
  <si>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</si>
  <si>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</si>
  <si>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</si>
  <si>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</si>
  <si>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</si>
  <si>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</si>
  <si>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</si>
  <si>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</si>
  <si>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</si>
  <si>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</si>
  <si>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</si>
  <si>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</si>
  <si>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</si>
  <si>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</si>
  <si>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</si>
  <si>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</si>
  <si>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</si>
  <si>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</si>
  <si>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</si>
  <si>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</si>
  <si>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</si>
  <si>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</si>
  <si>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</si>
  <si>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</si>
  <si>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</si>
  <si>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</si>
  <si>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</si>
  <si>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</si>
  <si>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</si>
  <si>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</si>
  <si>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</si>
  <si>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</si>
  <si>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</si>
  <si>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</si>
  <si>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</si>
  <si>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</si>
  <si>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</si>
  <si>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</si>
  <si>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</si>
  <si>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</si>
  <si>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</si>
  <si>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</si>
  <si>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</si>
  <si>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</si>
  <si>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</si>
  <si>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</si>
  <si>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</si>
  <si>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</si>
  <si>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</si>
  <si>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</si>
  <si>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</si>
  <si>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</si>
  <si>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</si>
  <si>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</si>
  <si>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</si>
  <si>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</si>
  <si>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</si>
  <si>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</si>
  <si>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</si>
  <si>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</si>
  <si>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</si>
  <si>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</si>
  <si>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</si>
  <si>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</si>
  <si>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</si>
  <si>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</si>
  <si>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</si>
  <si>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</si>
  <si>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</si>
  <si>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</si>
  <si>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</si>
  <si>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</si>
  <si>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</si>
  <si>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</si>
  <si>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</si>
  <si>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</si>
  <si>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</si>
  <si>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</si>
  <si>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</si>
  <si>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</si>
  <si>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</si>
  <si>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</si>
  <si>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</si>
  <si>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</si>
  <si>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</si>
  <si>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</si>
  <si>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</si>
  <si>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</si>
  <si>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</si>
  <si>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</si>
  <si>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</si>
  <si>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</si>
  <si>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</si>
  <si>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</si>
  <si>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</si>
  <si>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</si>
  <si>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</si>
  <si>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</si>
  <si>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</si>
  <si>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</si>
  <si>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</si>
  <si>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</si>
  <si>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</si>
  <si>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</si>
  <si>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</si>
  <si>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</si>
  <si>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</si>
  <si>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</si>
  <si>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</si>
  <si>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</si>
  <si>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</si>
  <si>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</si>
  <si>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</si>
  <si>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</si>
  <si>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</si>
  <si>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</si>
  <si>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</si>
  <si>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</si>
  <si>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</si>
  <si>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</si>
  <si>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</si>
  <si>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</si>
  <si>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</si>
  <si>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</si>
  <si>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</si>
  <si>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</si>
  <si>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</si>
  <si>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</si>
  <si>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</si>
  <si>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</si>
  <si>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</si>
  <si>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</si>
  <si>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</si>
  <si>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</si>
  <si>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</si>
  <si>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</si>
  <si>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</si>
  <si>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</si>
  <si>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</si>
  <si>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</si>
  <si>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</si>
  <si>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</si>
  <si>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</si>
  <si>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</si>
  <si>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</si>
  <si>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</si>
  <si>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</si>
  <si>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</si>
  <si>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</si>
  <si>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</si>
  <si>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</si>
  <si>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</si>
  <si>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</si>
  <si>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</si>
  <si>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</si>
  <si>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</si>
  <si>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</si>
  <si>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</si>
  <si>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</si>
  <si>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</si>
  <si>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</si>
  <si>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</si>
  <si>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</si>
  <si>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</si>
  <si>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</si>
  <si>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</si>
  <si>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</si>
  <si>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</si>
  <si>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</si>
  <si>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</si>
  <si>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</si>
  <si>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</si>
  <si>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</si>
  <si>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</si>
  <si>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</si>
  <si>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</si>
  <si>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</si>
  <si>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</si>
  <si>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</si>
  <si>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</si>
  <si>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</si>
  <si>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</si>
  <si>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</si>
  <si>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</si>
  <si>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</si>
  <si>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</si>
  <si>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</si>
  <si>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</si>
  <si>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</si>
  <si>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</si>
  <si>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</si>
  <si>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</si>
  <si>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</si>
  <si>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</si>
  <si>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</si>
  <si>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</si>
  <si>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</si>
  <si>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</si>
  <si>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</si>
  <si>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</si>
  <si>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</si>
  <si>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</si>
  <si>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</si>
  <si>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</si>
  <si>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</si>
  <si>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</si>
  <si>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</si>
  <si>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</si>
  <si>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</si>
  <si>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</si>
  <si>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</si>
  <si>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</si>
  <si>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</si>
  <si>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</si>
  <si>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</si>
  <si>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</si>
  <si>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</si>
  <si>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</si>
  <si>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</si>
  <si>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</si>
  <si>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</si>
  <si>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</si>
  <si>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</si>
  <si>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</si>
  <si>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</si>
  <si>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</si>
  <si>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</si>
  <si>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</si>
  <si>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</si>
  <si>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</si>
  <si>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</si>
  <si>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</si>
  <si>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</si>
  <si>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</si>
  <si>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</si>
  <si>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</si>
  <si>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</si>
  <si>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</si>
  <si>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</si>
  <si>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</si>
  <si>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</si>
  <si>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</si>
  <si>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</si>
  <si>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</si>
  <si>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</si>
  <si>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</si>
  <si>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</si>
  <si>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</si>
  <si>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</si>
  <si>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</si>
  <si>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</si>
  <si>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</si>
  <si>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</si>
  <si>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</si>
  <si>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</si>
  <si>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</si>
  <si>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</si>
  <si>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</si>
  <si>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</si>
  <si>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</si>
  <si>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</si>
  <si>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</si>
  <si>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</si>
  <si>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</si>
  <si>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</si>
  <si>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</si>
  <si>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</si>
  <si>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</si>
  <si>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</si>
  <si>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</si>
  <si>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</si>
  <si>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</si>
  <si>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</si>
  <si>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</si>
  <si>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</si>
  <si>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</si>
  <si>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</si>
  <si>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</si>
  <si>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</si>
  <si>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</si>
  <si>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</si>
  <si>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</si>
  <si>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</si>
  <si>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</si>
  <si>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</si>
  <si>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</si>
  <si>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</si>
  <si>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</si>
  <si>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</si>
  <si>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</si>
  <si>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</si>
  <si>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</si>
  <si>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</si>
  <si>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</si>
  <si>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</si>
  <si>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</si>
  <si>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</si>
  <si>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</si>
  <si>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</si>
  <si>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</si>
  <si>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</si>
  <si>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</si>
  <si>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</si>
  <si>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</si>
  <si>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</si>
  <si>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</si>
  <si>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</si>
  <si>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</si>
  <si>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</si>
  <si>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</si>
  <si>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</si>
  <si>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</si>
  <si>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</si>
  <si>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</si>
  <si>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</si>
  <si>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</si>
  <si>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</si>
  <si>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</si>
  <si>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</si>
  <si>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</si>
  <si>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</si>
  <si>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</si>
  <si>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</si>
  <si>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</si>
  <si>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</si>
  <si>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</si>
  <si>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</si>
  <si>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</si>
  <si>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</si>
  <si>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</si>
  <si>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</si>
  <si>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</si>
  <si>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</si>
  <si>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</si>
  <si>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</si>
  <si>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</si>
  <si>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</si>
  <si>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</si>
  <si>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</si>
  <si>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</si>
  <si>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</si>
  <si>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</si>
  <si>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</si>
  <si>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</si>
  <si>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</si>
  <si>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</si>
  <si>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</si>
  <si>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</si>
  <si>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</si>
  <si>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</si>
  <si>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</si>
  <si>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</si>
  <si>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</si>
  <si>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</si>
  <si>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</si>
  <si>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</si>
  <si>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</si>
  <si>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</si>
  <si>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</si>
  <si>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</si>
  <si>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</si>
  <si>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</si>
  <si>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</si>
  <si>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</si>
  <si>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</si>
  <si>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</si>
  <si>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</si>
  <si>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</si>
  <si>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</si>
  <si>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</si>
  <si>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</si>
  <si>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</si>
  <si>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</si>
  <si>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</si>
  <si>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</si>
  <si>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</si>
  <si>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</si>
  <si>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</si>
  <si>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</si>
  <si>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</si>
  <si>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</si>
  <si>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</si>
  <si>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</si>
  <si>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</si>
  <si>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</si>
  <si>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</si>
  <si>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</si>
  <si>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</si>
  <si>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</si>
  <si>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</si>
  <si>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</si>
  <si>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</si>
  <si>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</si>
  <si>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</si>
  <si>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</si>
  <si>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</si>
  <si>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</si>
  <si>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</si>
  <si>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</si>
  <si>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</si>
  <si>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</si>
  <si>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</si>
  <si>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</si>
  <si>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</si>
  <si>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</si>
  <si>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</si>
  <si>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</si>
  <si>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</si>
  <si>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</si>
  <si>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</si>
  <si>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</si>
  <si>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</si>
  <si>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</si>
  <si>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</si>
  <si>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</si>
  <si>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</si>
  <si>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</si>
  <si>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</si>
  <si>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</si>
  <si>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</si>
  <si>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</si>
  <si>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</si>
  <si>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</si>
  <si>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</si>
  <si>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</si>
  <si>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</si>
  <si>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</si>
  <si>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</si>
  <si>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</si>
  <si>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</si>
  <si>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</si>
  <si>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</si>
  <si>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</si>
  <si>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</si>
  <si>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</si>
  <si>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</si>
  <si>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</si>
  <si>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</si>
  <si>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</si>
  <si>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</si>
  <si>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</si>
  <si>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</si>
  <si>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</si>
  <si>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</si>
  <si>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</si>
  <si>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</si>
  <si>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</si>
  <si>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</si>
  <si>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</si>
  <si>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</si>
  <si>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</si>
  <si>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</si>
  <si>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</si>
  <si>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</si>
  <si>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</si>
  <si>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</si>
  <si>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</si>
  <si>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</si>
  <si>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</si>
  <si>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</si>
  <si>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</si>
  <si>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</si>
  <si>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</si>
  <si>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</si>
  <si>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</si>
  <si>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</si>
  <si>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</si>
  <si>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</si>
  <si>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</si>
  <si>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</si>
  <si>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</si>
  <si>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</si>
  <si>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</si>
  <si>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</si>
  <si>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</si>
  <si>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</si>
  <si>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</si>
  <si>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</si>
  <si>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</si>
  <si>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</si>
  <si>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</si>
  <si>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</si>
  <si>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</si>
  <si>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</si>
  <si>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</si>
  <si>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</si>
  <si>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</si>
  <si>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</si>
  <si>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</si>
  <si>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</si>
  <si>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</si>
  <si>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</si>
  <si>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</si>
  <si>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</si>
  <si>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</si>
  <si>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</si>
  <si>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</si>
  <si>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</si>
  <si>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</si>
  <si>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</si>
  <si>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</si>
  <si>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</si>
  <si>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</si>
  <si>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</si>
  <si>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</si>
  <si>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</si>
  <si>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</si>
  <si>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</si>
  <si>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</si>
  <si>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</si>
  <si>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</si>
  <si>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</si>
  <si>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</si>
  <si>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</si>
  <si>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</si>
  <si>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</si>
  <si>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</si>
  <si>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</si>
  <si>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</si>
  <si>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</si>
  <si>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</si>
  <si>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</si>
  <si>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</si>
  <si>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</si>
  <si>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</si>
  <si>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</si>
  <si>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</si>
  <si>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</si>
  <si>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</si>
  <si>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</si>
  <si>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</si>
  <si>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</si>
  <si>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</si>
  <si>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</si>
  <si>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</si>
  <si>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</si>
  <si>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</si>
  <si>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</si>
  <si>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</si>
  <si>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</si>
  <si>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</si>
  <si>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</si>
  <si>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</si>
  <si>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</si>
  <si>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</si>
  <si>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</si>
  <si>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</si>
  <si>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</si>
  <si>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</si>
  <si>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</si>
  <si>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</si>
  <si>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</si>
  <si>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</si>
  <si>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</si>
  <si>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</si>
  <si>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</si>
  <si>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</si>
  <si>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</si>
  <si>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</si>
  <si>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</si>
  <si>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</si>
  <si>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</si>
  <si>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</si>
  <si>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</si>
  <si>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</si>
  <si>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</si>
  <si>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</si>
  <si>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</si>
  <si>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</si>
  <si>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</si>
  <si>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</si>
  <si>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</si>
  <si>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</si>
  <si>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</si>
  <si>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</si>
  <si>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</si>
  <si>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</si>
  <si>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</si>
  <si>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</si>
  <si>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</si>
  <si>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</si>
  <si>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</si>
  <si>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</si>
  <si>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</si>
  <si>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</si>
  <si>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</si>
  <si>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</si>
  <si>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</si>
  <si>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</si>
  <si>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</si>
  <si>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</si>
  <si>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</si>
  <si>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</si>
  <si>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</si>
  <si>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</si>
  <si>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</si>
  <si>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</si>
  <si>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</si>
  <si>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</si>
  <si>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</si>
  <si>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</si>
  <si>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</si>
  <si>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</si>
  <si>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</si>
  <si>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</si>
  <si>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</si>
  <si>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</si>
  <si>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</si>
  <si>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</si>
  <si>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</si>
  <si>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</si>
  <si>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</si>
  <si>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</si>
  <si>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</si>
  <si>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</si>
  <si>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</si>
  <si>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</si>
  <si>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</si>
  <si>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</si>
  <si>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</si>
  <si>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</si>
  <si>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</si>
  <si>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</si>
  <si>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</si>
  <si>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</si>
  <si>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</si>
  <si>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</si>
  <si>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</si>
  <si>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</si>
  <si>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</si>
  <si>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</si>
  <si>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</si>
  <si>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</si>
  <si>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</si>
  <si>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</si>
  <si>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</si>
  <si>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</si>
  <si>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</si>
  <si>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</si>
  <si>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</si>
  <si>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</si>
  <si>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</si>
  <si>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</si>
  <si>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</si>
  <si>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</si>
  <si>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</si>
  <si>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</si>
  <si>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</si>
  <si>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</si>
  <si>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</si>
  <si>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</si>
  <si>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</si>
  <si>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</si>
  <si>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</si>
  <si>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</si>
  <si>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</si>
  <si>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</si>
  <si>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</si>
  <si>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</si>
  <si>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</si>
  <si>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</si>
  <si>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</si>
  <si>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</si>
  <si>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</si>
  <si>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</si>
  <si>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</si>
  <si>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</si>
  <si>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</si>
  <si>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</si>
  <si>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</si>
  <si>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</si>
  <si>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</si>
  <si>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</si>
  <si>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</si>
  <si>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</si>
  <si>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</si>
  <si>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</si>
  <si>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</si>
  <si>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</si>
  <si>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</si>
  <si>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</si>
  <si>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</si>
  <si>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</si>
  <si>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</si>
  <si>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</si>
  <si>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</si>
  <si>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</si>
  <si>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</si>
  <si>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</si>
  <si>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</si>
  <si>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</si>
  <si>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</si>
  <si>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</si>
  <si>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</si>
  <si>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</si>
  <si>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</si>
  <si>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</si>
  <si>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</si>
  <si>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</si>
  <si>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</si>
  <si>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</si>
  <si>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</si>
  <si>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</si>
  <si>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</si>
  <si>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</si>
  <si>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</si>
  <si>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</si>
  <si>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</si>
  <si>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</si>
  <si>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</si>
  <si>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</si>
  <si>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</si>
  <si>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</si>
  <si>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</si>
  <si>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</si>
  <si>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</si>
  <si>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</si>
  <si>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</si>
  <si>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</si>
  <si>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</si>
  <si>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</si>
  <si>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</si>
  <si>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</si>
  <si>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</si>
  <si>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</si>
  <si>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</si>
  <si>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</si>
  <si>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</si>
  <si>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</si>
  <si>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</si>
  <si>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</si>
  <si>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</si>
  <si>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</si>
  <si>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</si>
  <si>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</si>
  <si>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</si>
  <si>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</si>
  <si>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</si>
  <si>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</si>
  <si>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</si>
  <si>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</si>
  <si>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</si>
  <si>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</si>
  <si>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</si>
  <si>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</si>
  <si>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</si>
  <si>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</si>
  <si>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</si>
  <si>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</si>
  <si>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</si>
  <si>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</si>
  <si>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</si>
  <si>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</si>
  <si>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</si>
  <si>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</si>
  <si>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</si>
  <si>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</si>
  <si>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</si>
  <si>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</si>
  <si>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</si>
  <si>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</si>
  <si>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</si>
  <si>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</si>
  <si>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</si>
  <si>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</si>
  <si>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</si>
  <si>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</si>
  <si>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</si>
  <si>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</si>
  <si>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</si>
  <si>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</si>
  <si>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</si>
  <si>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</si>
  <si>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</si>
  <si>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</si>
  <si>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</si>
  <si>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</si>
  <si>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</si>
  <si>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</si>
  <si>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</si>
  <si>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</si>
  <si>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</si>
  <si>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</si>
  <si>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</si>
  <si>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</si>
  <si>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</si>
  <si>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</si>
  <si>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</si>
  <si>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</si>
  <si>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</si>
  <si>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</si>
  <si>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</si>
  <si>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</si>
  <si>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</si>
  <si>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</si>
  <si>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</si>
  <si>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</si>
  <si>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</si>
  <si>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</si>
  <si>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</si>
  <si>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</si>
  <si>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</si>
  <si>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</si>
  <si>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</si>
  <si>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</si>
  <si>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</si>
  <si>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</si>
  <si>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</si>
  <si>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</si>
  <si>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</si>
  <si>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</si>
  <si>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</si>
  <si>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</si>
  <si>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</si>
  <si>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</si>
  <si>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</si>
  <si>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</si>
  <si>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</si>
  <si>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</si>
  <si>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</si>
  <si>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</si>
  <si>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</si>
  <si>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</si>
  <si>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</si>
  <si>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</si>
  <si>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</si>
  <si>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</si>
  <si>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</si>
  <si>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</si>
  <si>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</si>
  <si>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</si>
  <si>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</si>
  <si>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</si>
  <si>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</si>
  <si>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</si>
  <si>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</si>
  <si>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</si>
  <si>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</si>
  <si>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</si>
  <si>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</si>
  <si>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</si>
  <si>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</si>
  <si>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</si>
  <si>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</si>
  <si>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</si>
  <si>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</si>
  <si>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</si>
  <si>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</si>
  <si>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</si>
  <si>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</si>
  <si>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</si>
  <si>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</si>
  <si>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</si>
  <si>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</si>
  <si>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</si>
  <si>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</si>
  <si>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</si>
  <si>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</si>
  <si>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</si>
  <si>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</si>
  <si>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</si>
  <si>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</si>
  <si>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</si>
  <si>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</si>
  <si>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</si>
  <si>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</si>
  <si>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</si>
  <si>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</si>
  <si>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</si>
  <si>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</si>
  <si>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</si>
  <si>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</si>
  <si>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</si>
  <si>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</si>
  <si>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</si>
  <si>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</si>
  <si>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</si>
  <si>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</si>
  <si>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</si>
  <si>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</si>
  <si>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</si>
  <si>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</si>
  <si>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</si>
  <si>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</si>
  <si>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</si>
  <si>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</si>
  <si>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</si>
  <si>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</si>
  <si>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</si>
  <si>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</si>
  <si>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</si>
  <si>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</si>
  <si>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</si>
  <si>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</si>
  <si>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</si>
  <si>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</si>
  <si>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</si>
  <si>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</si>
  <si>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</si>
  <si>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</si>
  <si>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</si>
  <si>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</si>
  <si>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</si>
  <si>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</si>
  <si>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</si>
  <si>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</si>
  <si>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</si>
  <si>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</si>
  <si>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</si>
  <si>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</si>
  <si>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</si>
  <si>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</si>
  <si>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</si>
  <si>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</si>
  <si>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</si>
  <si>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</si>
  <si>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</si>
  <si>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</si>
  <si>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</si>
  <si>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</si>
  <si>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</si>
  <si>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</si>
  <si>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</si>
  <si>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</si>
  <si>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</si>
  <si>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</si>
  <si>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</si>
  <si>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</si>
  <si>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</si>
  <si>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</si>
  <si>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</si>
  <si>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</si>
  <si>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</si>
  <si>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</si>
  <si>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</si>
  <si>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</si>
  <si>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</si>
  <si>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</si>
  <si>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</si>
  <si>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</si>
  <si>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</si>
  <si>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</si>
  <si>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</si>
  <si>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</si>
  <si>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</si>
  <si>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</si>
  <si>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</si>
  <si>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</si>
  <si>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</si>
  <si>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</si>
  <si>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</si>
  <si>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</si>
  <si>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</si>
  <si>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</si>
  <si>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</si>
  <si>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</si>
  <si>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</si>
  <si>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</si>
  <si>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</si>
  <si>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</si>
  <si>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</si>
  <si>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</si>
  <si>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</si>
  <si>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</si>
  <si>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</si>
  <si>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</si>
  <si>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</si>
  <si>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</si>
  <si>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</si>
  <si>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</si>
  <si>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</si>
  <si>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</si>
  <si>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</si>
  <si>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</si>
  <si>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</si>
  <si>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</si>
  <si>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</si>
  <si>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</si>
  <si>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</si>
  <si>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</si>
  <si>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</si>
  <si>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</si>
  <si>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</si>
  <si>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</si>
  <si>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</si>
  <si>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</si>
  <si>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</si>
  <si>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</si>
  <si>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</si>
  <si>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</si>
  <si>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</si>
  <si>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</si>
  <si>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</si>
  <si>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</si>
  <si>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</si>
  <si>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</si>
  <si>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</si>
  <si>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</si>
  <si>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</si>
  <si>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</si>
  <si>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</si>
  <si>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</si>
  <si>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</si>
  <si>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</si>
  <si>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</si>
  <si>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</si>
  <si>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</si>
  <si>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</si>
  <si>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</si>
  <si>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</si>
  <si>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</si>
  <si>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</si>
  <si>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</si>
  <si>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</si>
  <si>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</si>
  <si>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</si>
  <si>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</si>
  <si>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</si>
  <si>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</si>
  <si>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</si>
  <si>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</si>
  <si>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</si>
  <si>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</si>
  <si>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</si>
  <si>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</si>
  <si>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</si>
  <si>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</si>
  <si>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</si>
  <si>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</si>
  <si>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</si>
  <si>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</si>
  <si>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</si>
  <si>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</si>
  <si>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</si>
  <si>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</si>
  <si>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</si>
  <si>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</si>
  <si>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</si>
  <si>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</si>
  <si>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</si>
  <si>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</si>
  <si>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</si>
  <si>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</si>
  <si>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</si>
  <si>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</si>
  <si>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</si>
  <si>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</si>
  <si>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</si>
  <si>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</si>
  <si>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</si>
  <si>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</si>
  <si>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</si>
  <si>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</si>
  <si>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</si>
  <si>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</si>
  <si>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</si>
  <si>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</si>
  <si>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</si>
  <si>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</si>
  <si>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</si>
  <si>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</si>
  <si>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</si>
  <si>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</si>
  <si>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</si>
  <si>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</si>
  <si>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</si>
  <si>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</si>
  <si>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</si>
  <si>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</si>
  <si>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</si>
  <si>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</si>
  <si>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</si>
  <si>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</si>
  <si>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</si>
  <si>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</si>
  <si>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</si>
  <si>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</si>
  <si>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</si>
  <si>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</si>
  <si>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</si>
  <si>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</si>
  <si>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</si>
  <si>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</si>
  <si>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</si>
  <si>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</si>
  <si>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</si>
  <si>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</si>
  <si>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</si>
  <si>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</si>
  <si>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</si>
  <si>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</si>
  <si>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</si>
  <si>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</si>
  <si>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</si>
  <si>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</si>
  <si>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</si>
  <si>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</si>
  <si>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</si>
  <si>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</si>
  <si>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</si>
  <si>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</si>
  <si>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</si>
  <si>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</si>
  <si>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</si>
  <si>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</si>
  <si>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</si>
  <si>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</si>
  <si>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</si>
  <si>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</si>
  <si>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</si>
  <si>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</si>
  <si>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</si>
  <si>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</si>
  <si>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</si>
  <si>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</si>
  <si>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</si>
  <si>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</si>
  <si>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</si>
  <si>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</si>
  <si>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</si>
  <si>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</si>
  <si>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</si>
  <si>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</si>
  <si>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</si>
  <si>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</si>
  <si>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</si>
  <si>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</si>
  <si>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</si>
  <si>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</si>
  <si>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</si>
  <si>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</si>
  <si>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</si>
  <si>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</si>
  <si>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</si>
  <si>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</si>
  <si>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</si>
  <si>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</si>
  <si>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</si>
  <si>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</si>
  <si>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</si>
  <si>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</si>
  <si>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</si>
  <si>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</si>
  <si>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</si>
  <si>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</si>
  <si>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</si>
  <si>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</si>
  <si>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</si>
  <si>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</si>
  <si>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</si>
  <si>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</si>
  <si>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</si>
  <si>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</si>
  <si>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</si>
  <si>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</si>
  <si>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</si>
  <si>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</si>
  <si>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</si>
  <si>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</si>
  <si>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</si>
  <si>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</si>
  <si>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</si>
  <si>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</si>
  <si>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</si>
  <si>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</si>
  <si>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</si>
  <si>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</si>
  <si>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</si>
  <si>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</si>
  <si>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</si>
  <si>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</si>
  <si>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</si>
  <si>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</si>
  <si>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</si>
  <si>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</si>
  <si>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</si>
  <si>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</si>
  <si>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</si>
  <si>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</si>
  <si>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</si>
  <si>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</si>
  <si>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</si>
  <si>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</si>
  <si>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</si>
  <si>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</si>
  <si>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</si>
  <si>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</si>
  <si>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</si>
  <si>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</si>
  <si>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</si>
  <si>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</si>
  <si>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</si>
  <si>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</si>
  <si>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</si>
  <si>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</si>
  <si>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</si>
  <si>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</si>
  <si>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</si>
  <si>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</si>
  <si>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</si>
  <si>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</si>
  <si>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</si>
  <si>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</si>
  <si>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</si>
  <si>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</si>
  <si>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</si>
  <si>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</si>
  <si>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</si>
  <si>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</si>
  <si>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</si>
  <si>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</si>
  <si>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</si>
  <si>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</si>
  <si>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</si>
  <si>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</si>
  <si>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</si>
  <si>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</si>
  <si>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</si>
  <si>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</si>
  <si>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</si>
  <si>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</si>
  <si>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</si>
  <si>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</si>
  <si>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</si>
  <si>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</si>
  <si>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</si>
  <si>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</si>
  <si>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</si>
  <si>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</si>
  <si>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</si>
  <si>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</si>
  <si>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</si>
  <si>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</si>
  <si>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</si>
  <si>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</si>
  <si>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</si>
  <si>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</si>
  <si>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</si>
  <si>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</si>
  <si>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</si>
  <si>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</si>
  <si>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</si>
  <si>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</si>
  <si>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</si>
  <si>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</si>
  <si>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</si>
  <si>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</si>
  <si>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</si>
  <si>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</si>
  <si>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</si>
  <si>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</si>
  <si>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</si>
  <si>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</si>
  <si>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</si>
  <si>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</si>
  <si>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</si>
  <si>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</si>
  <si>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</si>
  <si>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</si>
  <si>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</si>
  <si>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</si>
  <si>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</si>
  <si>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</si>
  <si>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</si>
  <si>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</si>
  <si>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</si>
  <si>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</si>
  <si>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</si>
  <si>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</si>
  <si>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</si>
  <si>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</si>
  <si>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</si>
  <si>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</si>
  <si>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</si>
  <si>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</si>
  <si>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</si>
  <si>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</si>
  <si>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</si>
  <si>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</si>
  <si>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</si>
  <si>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</si>
  <si>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</si>
  <si>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</si>
  <si>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</si>
  <si>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</si>
  <si>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</si>
  <si>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</si>
  <si>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</si>
  <si>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</si>
  <si>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</si>
  <si>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</si>
  <si>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</si>
  <si>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</si>
  <si>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</si>
  <si>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</si>
  <si>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</si>
  <si>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</si>
  <si>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</si>
  <si>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</si>
  <si>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</si>
  <si>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</si>
  <si>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</si>
  <si>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</si>
  <si>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</si>
  <si>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</si>
  <si>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</si>
  <si>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</si>
  <si>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</si>
  <si>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</si>
  <si>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</si>
  <si>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</si>
  <si>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</si>
  <si>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</si>
  <si>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</si>
  <si>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</si>
  <si>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</si>
  <si>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</si>
  <si>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</si>
  <si>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</si>
  <si>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</si>
  <si>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</si>
  <si>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</si>
  <si>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</si>
  <si>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</si>
  <si>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</si>
  <si>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</si>
  <si>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</si>
  <si>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</si>
  <si>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</si>
  <si>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</si>
  <si>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</si>
  <si>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</si>
  <si>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</si>
  <si>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</si>
  <si>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</si>
  <si>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</si>
  <si>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</si>
  <si>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</si>
  <si>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</si>
  <si>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</si>
  <si>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</si>
  <si>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</si>
  <si>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</si>
  <si>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</si>
  <si>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</si>
  <si>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</si>
  <si>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</si>
  <si>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</si>
  <si>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</si>
  <si>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</si>
  <si>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</si>
  <si>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</si>
  <si>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</si>
  <si>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</si>
  <si>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</si>
  <si>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</si>
  <si>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</si>
  <si>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</si>
  <si>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</si>
  <si>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</si>
  <si>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</si>
  <si>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</si>
  <si>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</si>
  <si>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</si>
  <si>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</si>
  <si>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</si>
  <si>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</si>
  <si>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</si>
  <si>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</si>
  <si>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</si>
  <si>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</si>
  <si>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</si>
  <si>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</si>
  <si>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</si>
  <si>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</si>
  <si>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</si>
  <si>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</si>
  <si>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</si>
  <si>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</si>
  <si>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</si>
  <si>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</si>
  <si>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</si>
  <si>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</si>
  <si>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</si>
  <si>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</si>
  <si>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</si>
  <si>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</si>
  <si>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</si>
  <si>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</si>
  <si>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</si>
  <si>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</si>
  <si>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</si>
  <si>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</si>
  <si>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</si>
  <si>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</si>
  <si>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</si>
  <si>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</si>
  <si>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</si>
  <si>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</si>
  <si>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</si>
  <si>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</si>
  <si>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</si>
  <si>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</si>
  <si>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</si>
  <si>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</si>
  <si>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</si>
  <si>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</si>
  <si>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</si>
  <si>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</si>
  <si>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</si>
  <si>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</si>
  <si>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</si>
  <si>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</si>
  <si>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</si>
  <si>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</si>
  <si>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</si>
  <si>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</si>
  <si>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</si>
  <si>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</si>
  <si>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</si>
  <si>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</si>
  <si>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</si>
  <si>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</si>
  <si>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</si>
  <si>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</si>
  <si>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</si>
  <si>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</si>
  <si>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</si>
  <si>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</si>
  <si>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</si>
  <si>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</si>
  <si>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</si>
  <si>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</si>
  <si>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</si>
  <si>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</si>
  <si>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</si>
  <si>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</si>
  <si>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</si>
  <si>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</si>
  <si>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</si>
  <si>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</si>
  <si>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</si>
  <si>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</si>
  <si>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</si>
  <si>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</si>
  <si>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</si>
  <si>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</si>
  <si>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</si>
  <si>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</si>
  <si>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</si>
  <si>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</si>
  <si>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</si>
  <si>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</si>
  <si>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</si>
  <si>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</si>
  <si>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</si>
  <si>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</si>
  <si>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</si>
  <si>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</si>
  <si>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</si>
  <si>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</si>
  <si>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</si>
  <si>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</si>
  <si>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</si>
  <si>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</si>
  <si>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</si>
  <si>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</si>
  <si>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</si>
  <si>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</si>
  <si>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</si>
  <si>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</si>
  <si>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</si>
  <si>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</si>
  <si>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</si>
  <si>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</si>
  <si>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</si>
  <si>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</si>
  <si>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</si>
  <si>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</si>
  <si>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</si>
  <si>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</si>
  <si>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</si>
  <si>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</si>
  <si>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</si>
  <si>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</si>
  <si>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</si>
  <si>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</si>
  <si>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</si>
  <si>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</si>
  <si>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</si>
  <si>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</si>
  <si>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</si>
  <si>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</si>
  <si>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</si>
  <si>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</si>
  <si>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</si>
  <si>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</si>
  <si>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</si>
  <si>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</si>
  <si>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</si>
  <si>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</si>
  <si>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</si>
  <si>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</si>
  <si>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</si>
  <si>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</si>
  <si>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</si>
  <si>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</si>
  <si>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</si>
  <si>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</si>
  <si>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</si>
  <si>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</si>
  <si>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</si>
  <si>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</si>
  <si>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</si>
  <si>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</si>
  <si>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</si>
  <si>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</si>
  <si>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</si>
  <si>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</si>
  <si>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</si>
  <si>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</si>
  <si>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</si>
  <si>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</si>
  <si>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</si>
  <si>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</si>
  <si>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</si>
  <si>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</si>
  <si>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</si>
  <si>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</si>
  <si>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</si>
  <si>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</si>
  <si>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</si>
  <si>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</si>
  <si>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</si>
  <si>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</si>
  <si>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</si>
  <si>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</si>
  <si>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</si>
  <si>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</si>
  <si>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</si>
  <si>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</si>
  <si>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</si>
  <si>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</si>
  <si>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</si>
  <si>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</si>
  <si>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</si>
  <si>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</si>
  <si>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</si>
  <si>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</si>
  <si>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</si>
  <si>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</si>
  <si>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</si>
  <si>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</si>
  <si>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</si>
  <si>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</si>
  <si>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</si>
  <si>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</si>
  <si>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</si>
  <si>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</si>
  <si>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</si>
  <si>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</si>
  <si>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</si>
  <si>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</si>
  <si>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</si>
  <si>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</si>
  <si>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</si>
  <si>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</si>
  <si>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</si>
  <si>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</si>
  <si>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</si>
  <si>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</si>
  <si>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</si>
  <si>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</si>
  <si>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</si>
  <si>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</si>
  <si>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</si>
  <si>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</si>
  <si>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</si>
  <si>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</si>
  <si>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</si>
  <si>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</si>
  <si>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</si>
  <si>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</si>
  <si>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</si>
  <si>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</si>
  <si>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</si>
  <si>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</si>
  <si>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</si>
  <si>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</si>
  <si>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</si>
  <si>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</si>
  <si>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</si>
  <si>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</si>
  <si>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</si>
  <si>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</si>
  <si>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</si>
  <si>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</si>
  <si>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</si>
  <si>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</si>
  <si>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</si>
  <si>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</si>
  <si>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</si>
  <si>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</si>
  <si>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</si>
  <si>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</si>
  <si>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</si>
  <si>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</si>
  <si>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</si>
  <si>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</si>
  <si>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</si>
  <si>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</si>
  <si>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</si>
  <si>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</si>
  <si>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</si>
  <si>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</si>
  <si>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</si>
  <si>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</si>
  <si>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</si>
  <si>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</si>
  <si>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</si>
  <si>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</si>
  <si>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</si>
  <si>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</si>
  <si>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</si>
  <si>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</si>
  <si>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</si>
  <si>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</si>
  <si>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</si>
  <si>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</si>
  <si>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</si>
  <si>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</si>
  <si>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</si>
  <si>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</si>
  <si>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</si>
  <si>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</si>
  <si>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</si>
  <si>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</si>
  <si>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</si>
  <si>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</si>
  <si>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</si>
  <si>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</si>
  <si>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</si>
  <si>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</si>
  <si>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</si>
  <si>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</si>
  <si>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</si>
  <si>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</si>
  <si>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</si>
  <si>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</si>
  <si>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</si>
  <si>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</si>
  <si>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</si>
  <si>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</si>
  <si>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</si>
  <si>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</si>
  <si>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</si>
  <si>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</si>
  <si>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</si>
  <si>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</si>
  <si>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</si>
  <si>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</si>
  <si>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</si>
  <si>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</si>
  <si>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</si>
  <si>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</si>
  <si>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</si>
  <si>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</si>
  <si>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</si>
  <si>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</si>
  <si>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</si>
  <si>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</si>
  <si>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</si>
  <si>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</si>
  <si>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</si>
  <si>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</si>
  <si>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</si>
  <si>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</si>
  <si>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</si>
  <si>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</si>
  <si>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</si>
  <si>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</si>
  <si>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</si>
  <si>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</si>
  <si>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</si>
  <si>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</si>
  <si>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</si>
  <si>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</si>
  <si>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</si>
  <si>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</si>
  <si>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</si>
  <si>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</si>
  <si>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</si>
  <si>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</si>
  <si>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</si>
  <si>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</si>
  <si>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</si>
  <si>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</si>
  <si>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</si>
  <si>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</si>
  <si>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</si>
  <si>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</si>
  <si>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</si>
  <si>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</si>
  <si>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</si>
  <si>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</si>
  <si>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</si>
  <si>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</si>
  <si>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</si>
  <si>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</si>
  <si>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</si>
  <si>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</si>
  <si>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</si>
  <si>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</si>
  <si>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</si>
  <si>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</si>
  <si>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</si>
  <si>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</si>
  <si>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</si>
  <si>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</si>
  <si>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</si>
  <si>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</si>
  <si>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</si>
  <si>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</si>
  <si>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</si>
  <si>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</si>
  <si>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</si>
  <si>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</si>
  <si>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</si>
  <si>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</si>
  <si>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</si>
  <si>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</si>
  <si>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</si>
  <si>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</si>
  <si>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</si>
  <si>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</si>
  <si>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</si>
  <si>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</si>
  <si>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</si>
  <si>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</si>
  <si>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</si>
  <si>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</si>
  <si>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</si>
  <si>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</si>
  <si>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</si>
  <si>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</si>
  <si>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</si>
  <si>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</si>
  <si>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</si>
  <si>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</si>
  <si>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</si>
  <si>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</si>
  <si>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</si>
  <si>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</si>
  <si>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</si>
  <si>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</si>
  <si>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</si>
  <si>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</si>
  <si>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</si>
  <si>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</si>
  <si>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</si>
  <si>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</si>
  <si>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</si>
  <si>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</si>
  <si>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</si>
  <si>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</si>
  <si>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</si>
  <si>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</si>
  <si>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</si>
  <si>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</si>
  <si>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</si>
  <si>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</si>
  <si>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</si>
  <si>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</si>
  <si>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</si>
  <si>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</si>
  <si>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</si>
  <si>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</si>
  <si>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</si>
  <si>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</si>
  <si>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</si>
  <si>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</si>
  <si>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</si>
  <si>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</si>
  <si>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</si>
  <si>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</si>
  <si>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</si>
  <si>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</si>
  <si>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</si>
  <si>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</si>
  <si>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</si>
  <si>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</si>
  <si>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</si>
  <si>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</si>
  <si>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</si>
  <si>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</si>
  <si>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</si>
  <si>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</si>
  <si>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</si>
  <si>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</si>
  <si>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</si>
  <si>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</si>
  <si>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</si>
  <si>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</si>
  <si>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</si>
  <si>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</si>
  <si>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</si>
  <si>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</si>
  <si>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</si>
  <si>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</si>
  <si>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</si>
  <si>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</si>
  <si>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</si>
  <si>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</si>
  <si>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</si>
  <si>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</si>
  <si>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</si>
  <si>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</si>
  <si>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</si>
  <si>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</si>
  <si>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</si>
  <si>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</si>
  <si>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</si>
  <si>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</si>
  <si>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</si>
  <si>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</si>
  <si>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</si>
  <si>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</si>
  <si>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</si>
  <si>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</si>
  <si>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</si>
  <si>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</si>
  <si>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</si>
  <si>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</si>
  <si>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</si>
  <si>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</si>
  <si>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</si>
  <si>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</si>
  <si>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</si>
  <si>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</si>
  <si>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</si>
  <si>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</si>
  <si>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</si>
  <si>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</si>
  <si>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</si>
  <si>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</si>
  <si>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</si>
  <si>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</si>
  <si>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</si>
  <si>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</si>
  <si>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</si>
  <si>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</si>
  <si>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</si>
  <si>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</si>
  <si>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</si>
  <si>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</si>
  <si>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</si>
  <si>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</si>
  <si>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</si>
  <si>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</si>
  <si>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</si>
  <si>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</si>
  <si>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</si>
  <si>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</si>
  <si>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</si>
  <si>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</si>
  <si>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</si>
  <si>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</si>
  <si>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</si>
  <si>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</si>
  <si>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</si>
  <si>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</si>
  <si>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</si>
  <si>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</si>
  <si>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</si>
  <si>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</si>
  <si>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</si>
  <si>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</si>
  <si>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</si>
  <si>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</si>
  <si>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</si>
  <si>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</si>
  <si>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</si>
  <si>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</si>
  <si>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</si>
  <si>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</si>
  <si>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</si>
  <si>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</si>
  <si>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</si>
  <si>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</si>
  <si>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</si>
  <si>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</si>
  <si>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</si>
  <si>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</si>
  <si>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</si>
  <si>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</si>
  <si>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</si>
  <si>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</si>
  <si>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</si>
  <si>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</si>
  <si>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</si>
  <si>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</si>
  <si>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</si>
  <si>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</si>
  <si>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</si>
  <si>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</si>
  <si>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</si>
  <si>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</si>
  <si>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</si>
  <si>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</si>
  <si>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</si>
  <si>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</si>
  <si>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</si>
  <si>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</si>
  <si>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</si>
  <si>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</si>
  <si>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</si>
  <si>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</si>
  <si>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</si>
  <si>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</si>
  <si>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</si>
  <si>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</si>
  <si>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</si>
  <si>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</si>
  <si>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</si>
  <si>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</si>
  <si>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</si>
  <si>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</si>
  <si>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</si>
  <si>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</si>
  <si>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</si>
  <si>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</si>
  <si>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</si>
  <si>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</si>
  <si>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</si>
  <si>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</si>
  <si>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</si>
  <si>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</si>
  <si>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</si>
  <si>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</si>
  <si>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</si>
  <si>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</si>
  <si>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</si>
  <si>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</si>
  <si>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</si>
  <si>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</si>
  <si>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</si>
  <si>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</si>
  <si>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</si>
  <si>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</si>
  <si>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</si>
  <si>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</si>
  <si>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</si>
  <si>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</si>
  <si>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</si>
  <si>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</si>
  <si>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</si>
  <si>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</si>
  <si>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</si>
  <si>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</si>
  <si>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</si>
  <si>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</si>
  <si>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</si>
  <si>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</si>
  <si>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</si>
  <si>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</si>
  <si>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</si>
  <si>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</si>
  <si>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</si>
  <si>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</si>
  <si>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</si>
  <si>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</si>
  <si>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</si>
  <si>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</si>
  <si>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</si>
  <si>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</si>
  <si>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</si>
  <si>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</si>
  <si>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</si>
  <si>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</si>
  <si>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</si>
  <si>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</si>
  <si>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</si>
  <si>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</si>
  <si>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</si>
  <si>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</si>
  <si>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</si>
  <si>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</si>
  <si>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</si>
  <si>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</si>
  <si>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</si>
  <si>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</si>
  <si>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</si>
  <si>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</si>
  <si>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</si>
  <si>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</si>
  <si>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</si>
  <si>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</si>
  <si>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</si>
  <si>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</si>
  <si>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</si>
  <si>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</si>
  <si>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</si>
  <si>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</si>
  <si>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</si>
  <si>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</si>
  <si>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</si>
  <si>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</si>
  <si>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</si>
  <si>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</si>
  <si>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</si>
  <si>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</si>
  <si>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</si>
  <si>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</si>
  <si>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</si>
  <si>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</si>
  <si>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</si>
  <si>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</si>
  <si>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</si>
  <si>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</si>
  <si>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</si>
  <si>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</si>
  <si>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</si>
  <si>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</si>
  <si>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</si>
  <si>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</si>
  <si>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</si>
  <si>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</si>
  <si>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</si>
  <si>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</si>
  <si>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</si>
  <si>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</si>
  <si>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</si>
  <si>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</si>
  <si>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</si>
  <si>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</si>
  <si>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</si>
  <si>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</si>
  <si>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</si>
  <si>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</si>
  <si>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</si>
  <si>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</si>
  <si>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</si>
  <si>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</si>
  <si>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</si>
  <si>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</si>
  <si>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</si>
  <si>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</si>
  <si>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</si>
  <si>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</si>
  <si>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</si>
  <si>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</si>
  <si>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</si>
  <si>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</si>
  <si>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</si>
  <si>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</si>
  <si>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</si>
  <si>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</si>
  <si>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</si>
  <si>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</si>
  <si>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</si>
  <si>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</si>
  <si>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</si>
  <si>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</si>
  <si>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</si>
  <si>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</si>
  <si>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</si>
  <si>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</si>
  <si>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</si>
  <si>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</si>
  <si>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</si>
  <si>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</si>
  <si>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</si>
  <si>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</si>
  <si>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</si>
  <si>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</si>
  <si>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</si>
  <si>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</si>
  <si>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</si>
  <si>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</si>
  <si>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</si>
  <si>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</si>
  <si>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</si>
  <si>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</si>
  <si>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</si>
  <si>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</si>
  <si>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</si>
  <si>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</si>
  <si>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</si>
  <si>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</si>
  <si>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</si>
  <si>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</si>
  <si>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</si>
  <si>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</si>
  <si>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</si>
  <si>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</si>
  <si>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</si>
  <si>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</si>
  <si>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</si>
  <si>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</si>
  <si>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</si>
  <si>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</si>
  <si>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</si>
  <si>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</si>
  <si>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</si>
  <si>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</si>
  <si>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</si>
  <si>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</si>
  <si>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</si>
  <si>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</si>
  <si>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</si>
  <si>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</si>
  <si>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</si>
  <si>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</si>
  <si>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</si>
  <si>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</si>
  <si>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</si>
  <si>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</si>
  <si>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</si>
  <si>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</si>
  <si>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</si>
  <si>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</si>
  <si>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</si>
  <si>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</si>
  <si>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</si>
  <si>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</si>
  <si>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</si>
  <si>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</si>
  <si>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</si>
  <si>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</si>
  <si>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</si>
  <si>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</si>
  <si>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</si>
  <si>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</si>
  <si>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</si>
  <si>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</si>
  <si>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</si>
  <si>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</si>
  <si>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</si>
  <si>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</si>
  <si>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</si>
  <si>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</si>
  <si>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</si>
  <si>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</si>
  <si>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</si>
  <si>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</si>
  <si>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</si>
  <si>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</si>
  <si>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</si>
  <si>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</si>
  <si>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</si>
  <si>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</si>
  <si>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</si>
  <si>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</si>
  <si>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</si>
  <si>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</si>
  <si>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</si>
  <si>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</si>
  <si>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</si>
  <si>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</si>
  <si>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</si>
  <si>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</si>
  <si>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</si>
  <si>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</si>
  <si>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</si>
  <si>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</si>
  <si>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</si>
  <si>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</si>
  <si>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</si>
  <si>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</si>
  <si>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</si>
  <si>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</si>
  <si>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</si>
  <si>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</si>
  <si>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</si>
  <si>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</si>
  <si>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</si>
  <si>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</si>
  <si>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</si>
  <si>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</si>
  <si>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</si>
  <si>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</si>
  <si>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</si>
  <si>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</si>
  <si>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</si>
  <si>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</si>
  <si>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</si>
  <si>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</si>
  <si>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</si>
  <si>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</si>
  <si>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</si>
  <si>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</si>
  <si>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</si>
  <si>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</si>
  <si>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</si>
  <si>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</si>
  <si>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</si>
  <si>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</si>
  <si>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</si>
  <si>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</si>
  <si>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</si>
  <si>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</si>
  <si>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</si>
  <si>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</si>
  <si>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</si>
  <si>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</si>
  <si>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</si>
  <si>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</si>
  <si>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</si>
  <si>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</si>
  <si>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</si>
  <si>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</si>
  <si>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</si>
  <si>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</si>
  <si>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</si>
  <si>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</si>
  <si>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</si>
  <si>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</si>
  <si>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</si>
  <si>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</si>
  <si>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</si>
  <si>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</si>
  <si>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</si>
  <si>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</si>
  <si>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</si>
  <si>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</si>
  <si>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</si>
  <si>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</si>
  <si>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</si>
  <si>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</si>
  <si>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</si>
  <si>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</si>
  <si>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</si>
  <si>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</si>
  <si>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</si>
  <si>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</si>
  <si>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</si>
  <si>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</si>
  <si>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</si>
  <si>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</si>
  <si>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</si>
  <si>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</si>
  <si>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</si>
  <si>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</si>
  <si>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</si>
  <si>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</si>
  <si>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</si>
  <si>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</si>
  <si>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</si>
  <si>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</si>
  <si>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</si>
  <si>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</si>
  <si>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</si>
  <si>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</si>
  <si>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</si>
  <si>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</si>
  <si>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</si>
  <si>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</si>
  <si>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</si>
  <si>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</si>
  <si>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</si>
  <si>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</si>
  <si>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</si>
  <si>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</si>
  <si>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</si>
  <si>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</si>
  <si>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</si>
  <si>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</si>
  <si>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</si>
  <si>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</si>
  <si>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</si>
  <si>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</si>
  <si>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</si>
  <si>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</si>
  <si>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</si>
  <si>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</si>
  <si>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</si>
  <si>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</si>
  <si>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</si>
  <si>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</si>
  <si>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</si>
  <si>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</si>
  <si>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</si>
  <si>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</si>
  <si>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</si>
  <si>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</si>
  <si>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</si>
  <si>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</si>
  <si>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</si>
  <si>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</si>
  <si>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</si>
  <si>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</si>
  <si>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</si>
  <si>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</si>
  <si>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</si>
  <si>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</si>
  <si>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</si>
  <si>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</si>
  <si>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</si>
  <si>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</si>
  <si>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</si>
  <si>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</si>
  <si>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</si>
  <si>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</si>
  <si>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</si>
  <si>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</si>
  <si>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</si>
  <si>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</si>
  <si>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</si>
  <si>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</si>
  <si>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</si>
  <si>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</si>
  <si>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</si>
  <si>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</si>
  <si>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</si>
  <si>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</si>
  <si>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</si>
  <si>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</si>
  <si>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</si>
  <si>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</si>
  <si>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</si>
  <si>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</si>
  <si>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</si>
  <si>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</si>
  <si>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</si>
  <si>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</si>
  <si>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</si>
  <si>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</si>
  <si>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</si>
  <si>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</si>
  <si>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</si>
  <si>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</si>
  <si>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</si>
  <si>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</si>
  <si>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</si>
  <si>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</si>
  <si>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</si>
  <si>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</si>
  <si>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</si>
  <si>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</si>
  <si>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</si>
  <si>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</si>
  <si>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</si>
  <si>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</si>
  <si>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</si>
  <si>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</si>
  <si>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</si>
  <si>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</si>
  <si>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</si>
  <si>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</si>
  <si>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</si>
  <si>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</si>
  <si>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</si>
  <si>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</si>
  <si>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</si>
  <si>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</si>
  <si>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</si>
  <si>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</si>
  <si>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</si>
  <si>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</si>
  <si>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</si>
  <si>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</si>
  <si>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</si>
  <si>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</si>
  <si>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</si>
  <si>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</si>
  <si>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</si>
  <si>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</si>
  <si>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</si>
  <si>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</si>
  <si>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</si>
  <si>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</si>
  <si>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</si>
  <si>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</si>
  <si>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</si>
  <si>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</si>
  <si>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</si>
  <si>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</si>
  <si>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</si>
  <si>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</si>
  <si>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</si>
  <si>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</si>
  <si>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</si>
  <si>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</si>
  <si>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</si>
  <si>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</si>
  <si>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</si>
  <si>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</si>
  <si>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</si>
  <si>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</si>
  <si>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</si>
  <si>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</si>
  <si>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</si>
  <si>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</si>
  <si>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</si>
  <si>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</si>
  <si>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</si>
  <si>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</si>
  <si>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</si>
  <si>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</si>
  <si>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</si>
  <si>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</si>
  <si>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</si>
  <si>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</si>
  <si>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</si>
  <si>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</si>
  <si>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</si>
  <si>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</si>
  <si>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</si>
  <si>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</si>
  <si>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</si>
  <si>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</si>
  <si>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</si>
  <si>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</si>
  <si>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</si>
  <si>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</si>
  <si>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</si>
  <si>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</si>
  <si>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</si>
  <si>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</si>
  <si>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</si>
  <si>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</si>
  <si>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</si>
  <si>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</si>
  <si>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</si>
  <si>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</si>
  <si>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</si>
  <si>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</si>
  <si>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</si>
  <si>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</si>
  <si>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</si>
  <si>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</si>
  <si>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</si>
  <si>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</si>
  <si>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</si>
  <si>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</si>
  <si>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</si>
  <si>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</si>
  <si>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</si>
  <si>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</si>
  <si>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</si>
  <si>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</si>
  <si>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</si>
  <si>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</si>
  <si>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</si>
  <si>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</si>
  <si>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</si>
  <si>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</si>
  <si>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</si>
  <si>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</si>
  <si>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</si>
  <si>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</si>
  <si>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</si>
  <si>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</si>
  <si>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</si>
  <si>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</si>
  <si>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</si>
  <si>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</si>
  <si>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</si>
  <si>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</si>
  <si>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</si>
  <si>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</si>
  <si>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</si>
  <si>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</si>
  <si>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</si>
  <si>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</si>
  <si>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</si>
  <si>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</si>
  <si>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</si>
  <si>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</si>
  <si>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</si>
  <si>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</si>
  <si>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</si>
  <si>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</si>
  <si>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</si>
  <si>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</si>
  <si>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</si>
  <si>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</si>
  <si>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</si>
  <si>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</si>
  <si>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</si>
  <si>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</si>
  <si>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</si>
  <si>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</si>
  <si>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</si>
  <si>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</si>
  <si>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</si>
  <si>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</si>
  <si>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</si>
  <si>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</si>
  <si>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</si>
  <si>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</si>
  <si>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</si>
  <si>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</si>
  <si>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</si>
  <si>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</si>
  <si>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</si>
  <si>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</si>
  <si>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</si>
  <si>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</si>
  <si>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</si>
  <si>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</si>
  <si>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</si>
  <si>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</si>
  <si>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</si>
  <si>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</si>
  <si>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</si>
  <si>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</si>
  <si>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</si>
  <si>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</si>
  <si>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</si>
  <si>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</si>
  <si>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</si>
  <si>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</si>
  <si>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</si>
  <si>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</si>
  <si>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</si>
  <si>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</si>
  <si>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</si>
  <si>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</si>
  <si>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</si>
  <si>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</si>
  <si>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</si>
  <si>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</si>
  <si>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</si>
  <si>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</si>
  <si>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</si>
  <si>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</si>
  <si>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</si>
  <si>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</si>
  <si>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</si>
  <si>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</si>
  <si>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</si>
  <si>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</si>
  <si>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</si>
  <si>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</si>
  <si>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</si>
  <si>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</si>
  <si>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</si>
  <si>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</si>
  <si>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</si>
  <si>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</si>
  <si>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</si>
  <si>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</si>
  <si>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</si>
  <si>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</si>
  <si>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</si>
  <si>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</si>
  <si>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</si>
  <si>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</si>
  <si>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</si>
  <si>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</si>
  <si>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</si>
  <si>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</si>
  <si>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</si>
  <si>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</si>
  <si>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</si>
  <si>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</si>
  <si>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</si>
  <si>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</si>
  <si>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</si>
  <si>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</si>
  <si>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</si>
  <si>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</si>
  <si>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</si>
  <si>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</si>
  <si>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</si>
  <si>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</si>
  <si>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</si>
  <si>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</si>
  <si>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</si>
  <si>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</si>
  <si>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</si>
  <si>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</si>
  <si>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</si>
  <si>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</si>
  <si>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</si>
  <si>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</si>
  <si>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</si>
  <si>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</si>
  <si>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</si>
  <si>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</si>
  <si>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</si>
  <si>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</si>
  <si>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</si>
  <si>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</si>
  <si>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</si>
  <si>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</si>
  <si>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</si>
  <si>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</si>
  <si>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</si>
  <si>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</si>
  <si>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</si>
  <si>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</si>
  <si>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</si>
  <si>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</si>
  <si>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</si>
  <si>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</si>
  <si>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</si>
  <si>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</si>
  <si>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</si>
  <si>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</si>
  <si>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</si>
  <si>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</si>
  <si>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</si>
  <si>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</si>
  <si>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</si>
  <si>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</si>
  <si>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</si>
  <si>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</si>
  <si>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</si>
  <si>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</si>
  <si>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</si>
  <si>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</si>
  <si>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</si>
  <si>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</si>
  <si>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</si>
  <si>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</si>
  <si>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</si>
  <si>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</si>
  <si>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</si>
  <si>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</si>
  <si>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</si>
  <si>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</si>
  <si>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</si>
  <si>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</si>
  <si>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</si>
  <si>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</si>
  <si>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</si>
  <si>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</si>
  <si>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</si>
  <si>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</si>
  <si>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</si>
  <si>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</si>
  <si>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</si>
  <si>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</si>
  <si>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</si>
  <si>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</si>
  <si>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</si>
  <si>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</si>
  <si>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</si>
  <si>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</si>
  <si>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</si>
  <si>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</si>
  <si>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</si>
  <si>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</si>
  <si>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</si>
  <si>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</si>
  <si>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</si>
  <si>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</si>
  <si>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</si>
  <si>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</si>
  <si>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</si>
  <si>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</si>
  <si>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</si>
  <si>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</si>
  <si>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</si>
  <si>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</si>
  <si>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</si>
  <si>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</si>
  <si>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</si>
  <si>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</si>
  <si>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</si>
  <si>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</si>
  <si>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</si>
  <si>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</si>
  <si>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</si>
  <si>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</si>
  <si>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</si>
  <si>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</si>
  <si>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</si>
  <si>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</si>
  <si>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</si>
  <si>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</si>
  <si>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</si>
  <si>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</si>
  <si>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</si>
  <si>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</si>
  <si>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</si>
  <si>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</si>
  <si>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</si>
  <si>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</si>
  <si>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</si>
  <si>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</si>
  <si>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</si>
  <si>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</si>
  <si>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</si>
  <si>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</si>
  <si>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</si>
  <si>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</si>
  <si>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</si>
  <si>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</si>
  <si>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</si>
  <si>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</si>
  <si>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</si>
  <si>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</si>
  <si>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</si>
  <si>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</si>
  <si>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</si>
  <si>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</si>
  <si>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</si>
  <si>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</si>
  <si>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</si>
  <si>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</si>
  <si>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</si>
  <si>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</si>
  <si>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</si>
  <si>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</si>
  <si>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</si>
  <si>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</si>
  <si>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</si>
  <si>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</si>
  <si>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</si>
  <si>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</si>
  <si>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</si>
  <si>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</si>
  <si>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</si>
  <si>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</si>
  <si>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</si>
  <si>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</si>
  <si>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</si>
  <si>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</si>
  <si>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</si>
  <si>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</si>
  <si>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</si>
  <si>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</si>
  <si>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</si>
  <si>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</si>
  <si>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</si>
  <si>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</si>
  <si>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</si>
  <si>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</si>
  <si>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</si>
  <si>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</si>
  <si>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</si>
  <si>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</si>
  <si>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</si>
  <si>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</si>
  <si>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</si>
  <si>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</si>
  <si>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</si>
  <si>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</si>
  <si>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</si>
  <si>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</si>
  <si>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</si>
  <si>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</si>
  <si>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</si>
  <si>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</si>
  <si>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</si>
  <si>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</si>
  <si>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</si>
  <si>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</si>
  <si>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</si>
  <si>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</si>
  <si>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</si>
  <si>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</si>
  <si>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</si>
  <si>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</si>
  <si>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</si>
  <si>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</si>
  <si>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</si>
  <si>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</si>
  <si>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</si>
  <si>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</si>
  <si>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</si>
  <si>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</si>
  <si>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</si>
  <si>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</si>
  <si>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</si>
  <si>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</si>
  <si>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</si>
  <si>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</si>
  <si>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</si>
  <si>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</si>
  <si>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</si>
  <si>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</si>
  <si>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</si>
  <si>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</si>
  <si>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</si>
  <si>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</si>
  <si>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</si>
  <si>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</si>
  <si>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</si>
  <si>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</si>
  <si>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</si>
  <si>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</si>
  <si>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</si>
  <si>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</si>
  <si>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</si>
  <si>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</si>
  <si>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</si>
  <si>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</si>
  <si>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</si>
  <si>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</si>
  <si>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</si>
  <si>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</si>
  <si>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</si>
  <si>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</si>
  <si>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</si>
  <si>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</si>
  <si>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</si>
  <si>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</si>
  <si>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</si>
  <si>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</si>
  <si>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</si>
  <si>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</si>
  <si>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</si>
  <si>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</si>
  <si>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</si>
  <si>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</si>
  <si>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</si>
  <si>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</si>
  <si>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</si>
  <si>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</si>
  <si>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</si>
  <si>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</si>
  <si>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</si>
  <si>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</si>
  <si>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</si>
  <si>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</si>
  <si>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</si>
  <si>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</si>
  <si>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</si>
  <si>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</si>
  <si>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</si>
  <si>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</si>
  <si>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</si>
  <si>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</si>
  <si>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</si>
  <si>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</si>
  <si>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</si>
  <si>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</si>
  <si>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</si>
  <si>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</si>
  <si>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</si>
  <si>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</si>
  <si>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</si>
  <si>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</si>
  <si>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</si>
  <si>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</si>
  <si>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</si>
  <si>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</si>
  <si>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</si>
  <si>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</si>
  <si>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</si>
  <si>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</si>
  <si>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</si>
  <si>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</si>
  <si>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</si>
  <si>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</si>
  <si>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</si>
  <si>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</si>
  <si>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</si>
  <si>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</si>
  <si>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</si>
  <si>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</si>
  <si>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</si>
  <si>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</si>
  <si>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</si>
  <si>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</si>
  <si>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</si>
  <si>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</si>
  <si>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</si>
  <si>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</si>
  <si>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</si>
  <si>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</si>
  <si>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</si>
  <si>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</si>
  <si>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</si>
  <si>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</si>
  <si>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</si>
  <si>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</si>
  <si>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</si>
  <si>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</si>
  <si>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</si>
  <si>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</si>
  <si>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</si>
  <si>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</si>
  <si>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</si>
  <si>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</si>
  <si>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</si>
  <si>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</si>
  <si>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</si>
  <si>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</si>
  <si>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</si>
  <si>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</si>
  <si>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</si>
  <si>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</si>
  <si>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</si>
  <si>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</si>
  <si>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</si>
  <si>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</si>
  <si>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</si>
  <si>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</si>
  <si>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</si>
  <si>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</si>
  <si>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</si>
  <si>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</si>
  <si>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</si>
  <si>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</si>
  <si>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</si>
  <si>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</si>
  <si>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</si>
  <si>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</si>
  <si>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</si>
  <si>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</si>
  <si>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</si>
  <si>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</si>
  <si>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</si>
  <si>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</si>
  <si>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</si>
  <si>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</si>
  <si>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</si>
  <si>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</si>
  <si>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</si>
  <si>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</si>
  <si>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</si>
  <si>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</si>
  <si>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</si>
  <si>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</si>
  <si>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</si>
  <si>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</si>
  <si>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</si>
  <si>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</si>
  <si>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</si>
  <si>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</si>
  <si>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</si>
  <si>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</si>
  <si>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</si>
  <si>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</si>
  <si>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</si>
  <si>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</si>
  <si>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</si>
  <si>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</si>
  <si>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</si>
  <si>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</si>
  <si>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</si>
  <si>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</si>
  <si>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</si>
  <si>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</si>
  <si>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</si>
  <si>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</si>
  <si>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</si>
  <si>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</si>
  <si>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</si>
  <si>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</si>
  <si>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</si>
  <si>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</si>
  <si>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</si>
  <si>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</si>
  <si>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</si>
  <si>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</si>
  <si>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</si>
  <si>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</si>
  <si>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</si>
  <si>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</si>
  <si>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</si>
  <si>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</si>
  <si>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</si>
  <si>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</si>
  <si>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</si>
  <si>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</si>
  <si>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</si>
  <si>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</si>
  <si>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</si>
  <si>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</si>
  <si>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</si>
  <si>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</si>
  <si>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</si>
  <si>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</si>
  <si>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</si>
  <si>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</si>
  <si>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</si>
  <si>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</si>
  <si>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</si>
  <si>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</si>
  <si>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</si>
  <si>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</si>
  <si>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</si>
  <si>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</si>
  <si>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</si>
  <si>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</si>
  <si>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</si>
  <si>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</si>
  <si>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</si>
  <si>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</si>
  <si>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</si>
  <si>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</si>
  <si>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</si>
  <si>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</si>
  <si>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</si>
  <si>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</si>
  <si>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</si>
  <si>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</si>
  <si>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</si>
  <si>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</si>
  <si>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</si>
  <si>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</si>
  <si>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</si>
  <si>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</si>
  <si>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</si>
  <si>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</si>
  <si>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</si>
  <si>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</si>
  <si>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</si>
  <si>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</si>
  <si>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</si>
  <si>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</si>
  <si>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</si>
  <si>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</si>
  <si>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</si>
  <si>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</si>
  <si>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</si>
  <si>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</si>
  <si>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</si>
  <si>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</si>
  <si>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</si>
  <si>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</si>
  <si>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</si>
  <si>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</si>
  <si>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</si>
  <si>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</si>
  <si>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</si>
  <si>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</si>
  <si>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</si>
  <si>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</si>
  <si>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</si>
  <si>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</si>
  <si>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</si>
  <si>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</si>
  <si>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</si>
  <si>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</si>
  <si>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</si>
  <si>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</si>
  <si>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</si>
  <si>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</si>
  <si>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</si>
  <si>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</si>
  <si>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</si>
  <si>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</si>
  <si>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</si>
  <si>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</si>
  <si>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</si>
  <si>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</si>
  <si>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</si>
  <si>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</si>
  <si>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</si>
  <si>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</si>
  <si>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</si>
  <si>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</si>
  <si>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</si>
  <si>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</si>
  <si>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</si>
  <si>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</si>
  <si>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</si>
  <si>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</si>
  <si>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</si>
  <si>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</si>
  <si>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</si>
  <si>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</si>
  <si>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</si>
  <si>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</si>
  <si>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</si>
  <si>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</si>
  <si>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</si>
  <si>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</si>
  <si>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</si>
  <si>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</si>
  <si>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</si>
  <si>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</si>
  <si>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</si>
  <si>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</si>
  <si>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</si>
  <si>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</si>
  <si>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</si>
  <si>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</si>
  <si>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</si>
  <si>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</si>
  <si>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</si>
  <si>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</si>
  <si>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</si>
  <si>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</si>
  <si>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</si>
  <si>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</si>
  <si>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</si>
  <si>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</si>
  <si>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</si>
  <si>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</si>
  <si>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</si>
  <si>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</si>
  <si>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</si>
  <si>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</si>
  <si>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</si>
  <si>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</si>
  <si>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</si>
  <si>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</si>
  <si>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</si>
  <si>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</si>
  <si>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</si>
  <si>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</si>
  <si>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</si>
  <si>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</si>
  <si>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</si>
  <si>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</si>
  <si>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</si>
  <si>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</si>
  <si>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</si>
  <si>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</si>
  <si>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</si>
  <si>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</si>
  <si>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</si>
  <si>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</si>
  <si>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</si>
  <si>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</si>
  <si>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</si>
  <si>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</si>
  <si>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</si>
  <si>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</si>
  <si>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</si>
  <si>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</si>
  <si>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</si>
  <si>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</si>
  <si>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</si>
  <si>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</si>
  <si>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</si>
  <si>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</si>
  <si>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</si>
  <si>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</si>
  <si>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</si>
  <si>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</si>
  <si>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</si>
  <si>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</si>
  <si>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</si>
  <si>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</si>
  <si>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</si>
  <si>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</si>
  <si>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</si>
  <si>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</si>
  <si>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</si>
  <si>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</si>
  <si>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</si>
  <si>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</si>
  <si>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</si>
  <si>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</si>
  <si>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</si>
  <si>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</si>
  <si>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</si>
  <si>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</si>
  <si>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</si>
  <si>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</si>
  <si>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</si>
  <si>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</si>
  <si>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</si>
  <si>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</si>
  <si>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</si>
  <si>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</si>
  <si>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</si>
  <si>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</si>
  <si>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</si>
  <si>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</si>
  <si>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</si>
  <si>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</si>
  <si>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</si>
  <si>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</si>
  <si>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</si>
  <si>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</si>
  <si>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</si>
  <si>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</si>
  <si>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</si>
  <si>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</si>
  <si>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</si>
  <si>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</si>
  <si>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</si>
  <si>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</si>
  <si>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</si>
  <si>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</si>
  <si>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</si>
  <si>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</si>
  <si>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</si>
  <si>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</si>
  <si>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</si>
  <si>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</si>
  <si>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</si>
  <si>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</si>
  <si>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</si>
  <si>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</si>
  <si>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</si>
  <si>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</si>
  <si>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</si>
  <si>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</si>
  <si>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</si>
  <si>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</si>
  <si>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</si>
  <si>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</si>
  <si>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</si>
  <si>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</si>
  <si>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</si>
  <si>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</si>
  <si>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</si>
  <si>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</si>
  <si>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</si>
  <si>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</si>
  <si>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</si>
  <si>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</si>
  <si>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</si>
  <si>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</si>
  <si>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</si>
  <si>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</si>
  <si>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</si>
  <si>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</si>
  <si>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</si>
  <si>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</si>
  <si>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</si>
  <si>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</si>
  <si>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</si>
  <si>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</si>
  <si>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</si>
  <si>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</si>
  <si>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</si>
  <si>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</si>
  <si>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</si>
  <si>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</si>
  <si>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</si>
  <si>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</si>
  <si>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</si>
  <si>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</si>
  <si>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</si>
  <si>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</si>
  <si>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</si>
  <si>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</si>
  <si>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</si>
  <si>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</si>
  <si>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</si>
  <si>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</si>
  <si>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</si>
  <si>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</si>
  <si>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</si>
  <si>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</si>
  <si>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</si>
  <si>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</si>
  <si>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</si>
  <si>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</si>
  <si>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</si>
  <si>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</si>
  <si>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</si>
  <si>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</si>
  <si>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</si>
  <si>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</si>
  <si>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</si>
  <si>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</si>
  <si>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</si>
  <si>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</si>
  <si>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</si>
  <si>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</si>
  <si>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</si>
  <si>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</si>
  <si>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</si>
  <si>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</si>
  <si>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</si>
  <si>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</si>
  <si>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</si>
  <si>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</si>
  <si>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</si>
  <si>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</si>
  <si>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</si>
  <si>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</si>
  <si>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</si>
  <si>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</si>
  <si>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</si>
  <si>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</si>
  <si>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</si>
  <si>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</si>
  <si>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</si>
  <si>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</si>
  <si>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</si>
  <si>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</si>
  <si>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</si>
  <si>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</si>
  <si>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</si>
  <si>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</si>
  <si>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</si>
  <si>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</si>
  <si>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</si>
  <si>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</si>
  <si>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</si>
  <si>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</si>
  <si>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</si>
  <si>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</si>
  <si>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</si>
  <si>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</si>
  <si>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</si>
  <si>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</si>
  <si>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</si>
  <si>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</si>
  <si>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</si>
  <si>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</si>
  <si>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</si>
  <si>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</si>
  <si>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</si>
  <si>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</si>
  <si>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</si>
  <si>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</si>
  <si>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</si>
  <si>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</si>
  <si>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</si>
  <si>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</si>
  <si>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</si>
  <si>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</si>
  <si>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</si>
  <si>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</si>
  <si>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</si>
  <si>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</si>
  <si>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</si>
  <si>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</si>
  <si>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</si>
  <si>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</si>
  <si>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</si>
  <si>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</si>
  <si>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</si>
  <si>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</si>
  <si>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</si>
  <si>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</si>
  <si>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</si>
  <si>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</si>
  <si>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</si>
  <si>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</si>
  <si>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</si>
  <si>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</si>
  <si>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</si>
  <si>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</si>
  <si>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</si>
  <si>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</si>
  <si>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</si>
  <si>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</si>
  <si>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</si>
  <si>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</si>
  <si>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</si>
  <si>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</si>
  <si>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</si>
  <si>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</si>
  <si>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</si>
  <si>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</si>
  <si>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</si>
  <si>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</si>
  <si>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</si>
  <si>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</si>
  <si>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</si>
  <si>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</si>
  <si>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</si>
  <si>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</si>
  <si>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</si>
  <si>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</si>
  <si>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</si>
  <si>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</si>
  <si>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</si>
  <si>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</si>
  <si>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</si>
  <si>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</si>
  <si>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</si>
  <si>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</si>
  <si>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</si>
  <si>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</si>
  <si>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</si>
  <si>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</si>
  <si>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</si>
  <si>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</si>
  <si>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</si>
  <si>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</si>
  <si>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</si>
  <si>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</si>
  <si>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</si>
  <si>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</si>
  <si>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</si>
  <si>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</si>
  <si>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</si>
  <si>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</si>
  <si>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</si>
  <si>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</si>
  <si>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</si>
  <si>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</si>
  <si>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</si>
  <si>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</si>
  <si>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</si>
  <si>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</si>
  <si>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</si>
  <si>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</si>
  <si>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</si>
  <si>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</si>
  <si>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</si>
  <si>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</si>
  <si>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</si>
  <si>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</si>
  <si>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</si>
  <si>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</si>
  <si>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</si>
  <si>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</si>
  <si>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</si>
  <si>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</si>
  <si>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</si>
  <si>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</si>
  <si>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</si>
  <si>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</si>
  <si>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</si>
  <si>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</si>
  <si>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</si>
  <si>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</si>
  <si>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</si>
  <si>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</si>
  <si>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</si>
  <si>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</si>
  <si>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</si>
  <si>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</si>
  <si>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</si>
  <si>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</si>
  <si>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</si>
  <si>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</si>
  <si>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</si>
  <si>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</si>
  <si>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</si>
  <si>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</si>
  <si>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</si>
  <si>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</si>
  <si>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</si>
  <si>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</si>
  <si>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</si>
  <si>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</si>
  <si>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</si>
  <si>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</si>
  <si>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</si>
  <si>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</si>
  <si>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</si>
  <si>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</si>
  <si>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</si>
  <si>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</si>
  <si>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</si>
  <si>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</si>
  <si>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</si>
  <si>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</si>
  <si>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</si>
  <si>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</si>
  <si>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</si>
  <si>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</si>
  <si>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</si>
  <si>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</si>
  <si>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</si>
  <si>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</si>
  <si>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</si>
  <si>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</si>
  <si>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</si>
  <si>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</si>
  <si>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</si>
  <si>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</si>
  <si>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</si>
  <si>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</si>
  <si>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</si>
  <si>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</si>
  <si>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</si>
  <si>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</si>
  <si>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</si>
  <si>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</si>
  <si>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</si>
  <si>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</si>
  <si>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</si>
  <si>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</si>
  <si>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</si>
  <si>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</si>
  <si>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</si>
  <si>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</si>
  <si>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</si>
  <si>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</si>
  <si>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</si>
  <si>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</si>
  <si>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</si>
  <si>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</si>
  <si>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</si>
  <si>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</si>
  <si>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</si>
  <si>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</si>
  <si>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</si>
  <si>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</si>
  <si>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</si>
  <si>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</si>
  <si>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</si>
  <si>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</si>
  <si>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</si>
  <si>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</si>
  <si>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</si>
  <si>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</si>
  <si>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</si>
  <si>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</si>
  <si>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</si>
  <si>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</si>
  <si>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</si>
  <si>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</si>
  <si>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</si>
  <si>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</si>
  <si>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</si>
  <si>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</si>
  <si>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</si>
  <si>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</si>
  <si>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</si>
  <si>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</si>
  <si>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</si>
  <si>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</si>
  <si>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</si>
  <si>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</si>
  <si>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</si>
  <si>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</si>
  <si>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</si>
  <si>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</si>
  <si>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</si>
  <si>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</si>
  <si>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</si>
  <si>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</si>
  <si>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</si>
  <si>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</si>
  <si>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</si>
  <si>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</si>
  <si>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</si>
  <si>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</si>
  <si>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</si>
  <si>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</si>
  <si>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</si>
  <si>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</si>
  <si>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</si>
  <si>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</si>
  <si>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</si>
  <si>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</si>
  <si>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</si>
  <si>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</si>
  <si>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</si>
  <si>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</si>
  <si>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</si>
  <si>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</si>
  <si>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</si>
  <si>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</si>
  <si>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</si>
  <si>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</si>
  <si>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</si>
  <si>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</si>
  <si>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</si>
  <si>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</si>
  <si>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</si>
  <si>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</si>
  <si>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</si>
  <si>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</si>
  <si>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</si>
  <si>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</si>
  <si>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</si>
  <si>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</si>
  <si>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</si>
  <si>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</si>
  <si>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</si>
  <si>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</si>
  <si>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</si>
  <si>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</si>
  <si>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</si>
  <si>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</si>
  <si>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</si>
  <si>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</si>
  <si>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</si>
  <si>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</si>
  <si>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</si>
  <si>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</si>
  <si>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</si>
  <si>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</si>
  <si>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</si>
  <si>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</si>
  <si>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</si>
  <si>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</si>
  <si>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</si>
  <si>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</si>
  <si>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</si>
  <si>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</si>
  <si>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</si>
  <si>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</si>
  <si>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</si>
  <si>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</si>
  <si>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</si>
  <si>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</si>
  <si>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</si>
  <si>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</si>
  <si>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</si>
  <si>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</si>
  <si>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</si>
  <si>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</si>
  <si>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</si>
  <si>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</si>
  <si>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</si>
  <si>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</si>
  <si>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</si>
  <si>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</si>
  <si>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</si>
  <si>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</si>
  <si>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</si>
  <si>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</si>
  <si>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</si>
  <si>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</si>
  <si>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</si>
  <si>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</si>
  <si>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</si>
  <si>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</si>
  <si>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</si>
  <si>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</si>
  <si>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</si>
  <si>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</si>
  <si>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</si>
  <si>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</si>
  <si>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</si>
  <si>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</si>
  <si>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</si>
  <si>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</si>
  <si>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</si>
  <si>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</si>
  <si>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</si>
  <si>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</si>
  <si>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</si>
  <si>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</si>
  <si>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</si>
  <si>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</si>
  <si>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</si>
  <si>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</si>
  <si>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</si>
  <si>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</si>
  <si>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</si>
  <si>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</si>
  <si>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</si>
  <si>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</si>
  <si>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</si>
  <si>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</si>
  <si>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</si>
  <si>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</si>
  <si>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</si>
  <si>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</si>
  <si>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</si>
  <si>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</si>
  <si>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</si>
  <si>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</si>
  <si>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</si>
  <si>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</si>
  <si>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</si>
  <si>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</si>
  <si>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</si>
  <si>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</si>
  <si>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</si>
  <si>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</si>
  <si>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</si>
  <si>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</si>
  <si>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</si>
  <si>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</si>
  <si>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</si>
  <si>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</si>
  <si>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</si>
  <si>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</si>
  <si>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</si>
  <si>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</si>
  <si>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</si>
  <si>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</si>
  <si>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</si>
  <si>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</si>
  <si>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</si>
  <si>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</si>
  <si>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</si>
  <si>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</si>
  <si>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</si>
  <si>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</si>
  <si>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</si>
  <si>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</si>
  <si>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</si>
  <si>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</si>
  <si>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</si>
  <si>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</si>
  <si>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</si>
  <si>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</si>
  <si>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</si>
  <si>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</si>
  <si>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</si>
  <si>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</si>
  <si>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</si>
  <si>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</si>
  <si>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</si>
  <si>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</si>
  <si>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</si>
  <si>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</si>
  <si>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</si>
  <si>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</si>
  <si>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</si>
  <si>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</si>
  <si>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</si>
  <si>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</si>
  <si>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</si>
  <si>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</si>
  <si>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</si>
  <si>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</si>
  <si>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</si>
  <si>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</si>
  <si>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</si>
  <si>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</si>
  <si>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</si>
  <si>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</si>
  <si>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</si>
  <si>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</si>
  <si>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</si>
  <si>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</si>
  <si>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</si>
  <si>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</si>
  <si>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</si>
  <si>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</si>
  <si>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</si>
  <si>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</si>
  <si>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</si>
  <si>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</si>
  <si>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</si>
  <si>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</si>
  <si>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</si>
  <si>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</si>
  <si>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</si>
  <si>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</si>
  <si>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</si>
  <si>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</si>
  <si>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</si>
  <si>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</si>
  <si>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</si>
  <si>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</si>
  <si>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</si>
  <si>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</si>
  <si>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</si>
  <si>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</si>
  <si>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</si>
  <si>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</si>
  <si>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</si>
  <si>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</si>
  <si>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</si>
  <si>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</si>
  <si>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</si>
  <si>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</si>
  <si>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</si>
  <si>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</si>
  <si>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</si>
  <si>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</si>
  <si>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</si>
  <si>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</si>
  <si>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</si>
  <si>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</si>
  <si>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</si>
  <si>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</si>
  <si>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</si>
  <si>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</si>
  <si>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</si>
  <si>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</si>
  <si>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</si>
  <si>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</si>
  <si>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</si>
  <si>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</si>
  <si>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</si>
  <si>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</si>
  <si>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</si>
  <si>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</si>
  <si>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</si>
  <si>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</si>
  <si>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</si>
  <si>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</si>
  <si>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</si>
  <si>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</si>
  <si>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</si>
  <si>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</si>
  <si>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</si>
  <si>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</si>
  <si>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</si>
  <si>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</si>
  <si>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</si>
  <si>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</si>
  <si>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</si>
  <si>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</si>
  <si>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</si>
  <si>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</si>
  <si>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</si>
  <si>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</si>
  <si>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</si>
  <si>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</si>
  <si>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</si>
  <si>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</si>
  <si>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</si>
  <si>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</si>
  <si>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</si>
  <si>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</si>
  <si>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</si>
  <si>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</si>
  <si>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</si>
  <si>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</si>
  <si>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</si>
  <si>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</si>
  <si>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</si>
  <si>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</si>
  <si>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</si>
  <si>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</si>
  <si>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</si>
  <si>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</si>
  <si>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</si>
  <si>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</si>
  <si>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</si>
  <si>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</si>
  <si>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</si>
  <si>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</si>
  <si>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</si>
  <si>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</si>
  <si>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</si>
  <si>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</si>
  <si>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</si>
  <si>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</si>
  <si>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</si>
  <si>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</si>
  <si>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</si>
  <si>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</si>
  <si>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</si>
  <si>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</si>
  <si>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</si>
  <si>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</si>
  <si>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</si>
  <si>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</si>
  <si>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</si>
  <si>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</si>
  <si>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</si>
  <si>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</si>
  <si>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</si>
  <si>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</si>
  <si>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</si>
  <si>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</si>
  <si>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</si>
  <si>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</si>
  <si>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</si>
  <si>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</si>
  <si>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</si>
  <si>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</si>
  <si>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</si>
  <si>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</si>
  <si>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</si>
  <si>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</si>
  <si>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</si>
  <si>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</si>
  <si>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</si>
  <si>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</si>
  <si>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</si>
  <si>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</si>
  <si>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</si>
  <si>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</si>
  <si>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</si>
  <si>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</si>
  <si>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</si>
  <si>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</si>
  <si>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</si>
  <si>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</si>
  <si>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</si>
  <si>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</si>
  <si>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</si>
  <si>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</si>
  <si>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</si>
  <si>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</si>
  <si>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</si>
  <si>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</si>
  <si>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</si>
  <si>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</si>
  <si>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</si>
  <si>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</si>
  <si>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</si>
  <si>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</si>
  <si>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</si>
  <si>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</si>
  <si>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</si>
  <si>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</si>
  <si>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</si>
  <si>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</si>
  <si>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</si>
  <si>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</si>
  <si>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</si>
  <si>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</si>
  <si>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</si>
  <si>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</si>
  <si>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</si>
  <si>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</si>
  <si>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</si>
  <si>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</si>
  <si>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</si>
  <si>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</si>
  <si>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</si>
  <si>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</si>
  <si>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</si>
  <si>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</si>
  <si>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</si>
  <si>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</si>
  <si>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</si>
  <si>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</si>
  <si>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</si>
  <si>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</si>
  <si>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</si>
  <si>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</si>
  <si>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</si>
  <si>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</si>
  <si>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</si>
  <si>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</si>
  <si>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</si>
  <si>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</si>
  <si>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</si>
  <si>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</si>
  <si>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</si>
  <si>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</si>
  <si>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</si>
  <si>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</si>
  <si>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</si>
  <si>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</si>
  <si>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</si>
  <si>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</si>
  <si>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</si>
  <si>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</si>
  <si>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</si>
  <si>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</si>
  <si>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</si>
  <si>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</si>
  <si>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</si>
  <si>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</si>
  <si>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</si>
  <si>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</si>
  <si>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</si>
  <si>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</si>
  <si>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</si>
  <si>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</si>
  <si>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</si>
  <si>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</si>
  <si>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</si>
  <si>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</si>
  <si>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</si>
  <si>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</si>
  <si>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</si>
  <si>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</si>
  <si>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</si>
  <si>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</si>
  <si>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</si>
  <si>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</si>
  <si>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</si>
  <si>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</si>
  <si>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</si>
  <si>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</si>
  <si>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</si>
  <si>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</si>
  <si>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</si>
  <si>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</si>
  <si>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</si>
  <si>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</si>
  <si>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</si>
  <si>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</si>
  <si>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</si>
  <si>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</si>
  <si>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</si>
  <si>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</si>
  <si>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</si>
  <si>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</si>
  <si>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</si>
  <si>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</si>
  <si>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</si>
  <si>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</si>
  <si>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</si>
  <si>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</si>
  <si>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</si>
  <si>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</si>
  <si>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</si>
  <si>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</si>
  <si>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</si>
  <si>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</si>
  <si>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</si>
  <si>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</si>
  <si>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</si>
  <si>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</si>
  <si>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</si>
  <si>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</si>
  <si>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</si>
  <si>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</si>
  <si>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</si>
  <si>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</si>
  <si>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</si>
  <si>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</si>
  <si>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</si>
  <si>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</si>
  <si>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</si>
  <si>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</si>
  <si>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</si>
  <si>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</si>
  <si>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</si>
  <si>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</si>
  <si>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</si>
  <si>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</si>
  <si>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</si>
  <si>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</si>
  <si>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</si>
  <si>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</si>
  <si>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</si>
  <si>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</si>
  <si>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</si>
  <si>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</si>
  <si>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</si>
  <si>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</si>
  <si>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</si>
  <si>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</si>
  <si>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</si>
  <si>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</si>
  <si>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</si>
  <si>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</si>
  <si>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</si>
  <si>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</si>
  <si>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</si>
  <si>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</si>
  <si>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</si>
  <si>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</si>
  <si>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</si>
  <si>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</si>
  <si>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</si>
  <si>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</si>
  <si>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</si>
  <si>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</si>
  <si>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</si>
  <si>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</si>
  <si>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</si>
  <si>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</si>
  <si>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</si>
  <si>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</si>
  <si>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</si>
  <si>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</si>
  <si>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</si>
  <si>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</si>
  <si>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</si>
  <si>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</si>
  <si>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</si>
  <si>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</si>
  <si>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</si>
  <si>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</si>
  <si>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</si>
  <si>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</si>
  <si>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</si>
  <si>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</si>
  <si>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</si>
  <si>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</si>
  <si>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</si>
  <si>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</si>
  <si>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</si>
  <si>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</si>
  <si>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</si>
  <si>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</si>
  <si>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</si>
  <si>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</si>
  <si>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</si>
  <si>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</si>
  <si>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</si>
  <si>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</si>
  <si>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</si>
  <si>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</si>
  <si>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</si>
  <si>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</si>
  <si>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</si>
  <si>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</si>
  <si>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</si>
  <si>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</si>
  <si>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</si>
  <si>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</si>
  <si>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</si>
  <si>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</si>
  <si>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</si>
  <si>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</si>
  <si>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</si>
  <si>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</si>
  <si>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</si>
  <si>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</si>
  <si>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</si>
  <si>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</si>
  <si>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</si>
  <si>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</si>
  <si>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</si>
  <si>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</si>
  <si>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</si>
  <si>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</si>
  <si>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</si>
  <si>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</si>
  <si>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</si>
  <si>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</si>
  <si>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</si>
  <si>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</si>
  <si>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</si>
  <si>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</si>
  <si>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</si>
  <si>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</si>
  <si>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</si>
  <si>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</si>
  <si>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</si>
  <si>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</si>
  <si>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</si>
  <si>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</si>
  <si>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</si>
  <si>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</si>
  <si>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</si>
  <si>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</si>
  <si>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</si>
  <si>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</si>
  <si>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</si>
  <si>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</si>
  <si>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</si>
  <si>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</si>
  <si>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</si>
  <si>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</si>
  <si>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</si>
  <si>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</si>
  <si>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</si>
  <si>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</si>
  <si>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</si>
  <si>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</si>
  <si>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</si>
  <si>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</si>
  <si>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</si>
  <si>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</si>
  <si>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</si>
  <si>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</si>
  <si>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</si>
  <si>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</si>
  <si>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</si>
  <si>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</si>
  <si>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</si>
  <si>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</si>
  <si>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</si>
  <si>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</si>
  <si>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</si>
  <si>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</si>
  <si>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</si>
  <si>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</si>
  <si>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</si>
  <si>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</si>
  <si>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</si>
  <si>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</si>
  <si>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</si>
  <si>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</si>
  <si>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</si>
  <si>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</si>
  <si>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</si>
  <si>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</si>
  <si>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</si>
  <si>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</si>
  <si>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</si>
  <si>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</si>
  <si>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</si>
  <si>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</si>
  <si>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</si>
  <si>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</si>
  <si>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</si>
  <si>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</si>
  <si>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</si>
  <si>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</si>
  <si>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</si>
  <si>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</si>
  <si>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</si>
  <si>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</si>
  <si>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</si>
  <si>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</si>
  <si>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</si>
  <si>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</si>
  <si>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</si>
  <si>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</si>
  <si>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</si>
  <si>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</si>
  <si>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</si>
  <si>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</si>
  <si>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</si>
  <si>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</si>
  <si>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</si>
  <si>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</si>
  <si>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</si>
  <si>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</si>
  <si>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</si>
  <si>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</si>
  <si>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</si>
  <si>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</si>
  <si>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</si>
  <si>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</si>
  <si>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</si>
  <si>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</si>
  <si>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</si>
  <si>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</si>
  <si>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</si>
  <si>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</si>
  <si>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</si>
  <si>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</si>
  <si>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</si>
  <si>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</si>
  <si>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</si>
  <si>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</si>
  <si>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</si>
  <si>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</si>
  <si>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</si>
  <si>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</si>
  <si>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</si>
  <si>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</si>
  <si>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</si>
  <si>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</si>
  <si>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</si>
  <si>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</si>
  <si>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</si>
  <si>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</si>
  <si>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</si>
  <si>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</si>
  <si>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</si>
  <si>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</si>
  <si>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</si>
  <si>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</si>
  <si>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</si>
  <si>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</si>
  <si>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</si>
  <si>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</si>
  <si>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</si>
  <si>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</si>
  <si>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</si>
  <si>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</si>
  <si>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</si>
  <si>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</si>
  <si>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</si>
  <si>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</si>
  <si>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</si>
  <si>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</si>
  <si>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</si>
  <si>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</si>
  <si>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</si>
  <si>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</si>
  <si>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</si>
  <si>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</si>
  <si>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</si>
  <si>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</si>
  <si>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</si>
  <si>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</si>
  <si>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</si>
  <si>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</si>
  <si>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</si>
  <si>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</si>
  <si>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</si>
  <si>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</si>
  <si>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</si>
  <si>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</si>
  <si>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</si>
  <si>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</si>
  <si>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</si>
  <si>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</si>
  <si>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</si>
  <si>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</si>
  <si>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</si>
  <si>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</si>
  <si>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</si>
  <si>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</si>
  <si>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</si>
  <si>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</si>
  <si>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</si>
  <si>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</si>
  <si>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</si>
  <si>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</si>
  <si>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</si>
  <si>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</si>
  <si>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</si>
  <si>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</si>
  <si>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</si>
  <si>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</si>
  <si>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</si>
  <si>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</si>
  <si>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</si>
  <si>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</si>
  <si>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</si>
  <si>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</si>
  <si>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</si>
  <si>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</si>
  <si>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</si>
  <si>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</si>
  <si>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</si>
  <si>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</si>
  <si>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</si>
  <si>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</si>
  <si>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</si>
  <si>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</si>
  <si>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</si>
  <si>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</si>
  <si>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</si>
  <si>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</si>
  <si>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</si>
  <si>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</si>
  <si>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</si>
  <si>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</si>
  <si>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</si>
  <si>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</si>
  <si>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</si>
  <si>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</si>
  <si>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</si>
  <si>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</si>
  <si>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</si>
  <si>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</si>
  <si>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</si>
  <si>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</si>
  <si>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</si>
  <si>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</si>
  <si>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</si>
  <si>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</si>
  <si>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</si>
  <si>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</si>
  <si>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</si>
  <si>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</si>
  <si>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</si>
  <si>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</si>
  <si>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</si>
  <si>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</si>
  <si>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</si>
  <si>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</si>
  <si>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</si>
  <si>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</si>
  <si>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</si>
  <si>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</si>
  <si>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</si>
  <si>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</si>
  <si>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</si>
  <si>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</si>
  <si>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</si>
  <si>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</si>
  <si>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</si>
  <si>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</si>
  <si>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</si>
  <si>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</si>
  <si>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</si>
  <si>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</si>
  <si>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</si>
  <si>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</si>
  <si>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</si>
  <si>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</si>
  <si>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</si>
  <si>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</si>
  <si>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</si>
  <si>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</si>
  <si>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</si>
  <si>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</si>
  <si>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</si>
  <si>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</si>
  <si>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</si>
  <si>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</si>
  <si>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</si>
  <si>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</si>
  <si>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</si>
  <si>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</si>
  <si>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</si>
  <si>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</si>
  <si>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</si>
  <si>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</si>
  <si>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</si>
  <si>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</si>
  <si>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</si>
  <si>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</si>
  <si>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</si>
  <si>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</si>
  <si>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</si>
  <si>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</si>
  <si>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</si>
  <si>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</si>
  <si>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</si>
  <si>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</si>
  <si>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</si>
  <si>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</si>
  <si>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</si>
  <si>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</si>
  <si>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</si>
  <si>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</si>
  <si>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</si>
  <si>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</si>
  <si>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</si>
  <si>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</si>
  <si>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</si>
  <si>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</si>
  <si>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</si>
  <si>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</si>
  <si>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</si>
  <si>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</si>
  <si>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</si>
  <si>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</si>
  <si>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</si>
  <si>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</si>
  <si>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</si>
  <si>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</si>
  <si>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</si>
  <si>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</si>
  <si>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</si>
  <si>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</si>
  <si>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</si>
  <si>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</si>
  <si>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</si>
  <si>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</si>
  <si>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</si>
  <si>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</si>
  <si>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</si>
  <si>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</si>
  <si>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</si>
  <si>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</si>
  <si>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</si>
  <si>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</si>
  <si>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</si>
  <si>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</si>
  <si>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</si>
  <si>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</si>
  <si>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</si>
  <si>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</si>
  <si>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</si>
  <si>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</si>
  <si>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</si>
  <si>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</si>
  <si>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</si>
  <si>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</si>
  <si>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</si>
  <si>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</si>
  <si>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</si>
  <si>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</si>
  <si>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</si>
  <si>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</si>
  <si>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</si>
  <si>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</si>
  <si>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</si>
  <si>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</si>
  <si>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</si>
  <si>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</si>
  <si>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</si>
  <si>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</si>
  <si>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</si>
  <si>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</si>
  <si>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</si>
  <si>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</si>
  <si>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</si>
  <si>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</si>
  <si>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</si>
  <si>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</si>
  <si>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</si>
  <si>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</si>
  <si>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</si>
  <si>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</si>
  <si>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</si>
  <si>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</si>
  <si>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</si>
  <si>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</si>
  <si>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</si>
  <si>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</si>
  <si>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</si>
  <si>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</si>
  <si>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</si>
  <si>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</si>
  <si>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</si>
  <si>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</si>
  <si>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</si>
  <si>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</si>
  <si>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</si>
  <si>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</si>
  <si>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</si>
  <si>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</si>
  <si>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</si>
  <si>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</si>
  <si>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</si>
  <si>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</si>
  <si>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</si>
  <si>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</si>
  <si>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</si>
  <si>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</si>
  <si>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</si>
  <si>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</si>
  <si>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</si>
  <si>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</si>
  <si>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</si>
  <si>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</si>
  <si>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</si>
  <si>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</si>
  <si>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</si>
  <si>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</si>
  <si>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</si>
  <si>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</si>
  <si>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</si>
  <si>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</si>
  <si>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</si>
  <si>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</si>
  <si>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</si>
  <si>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</si>
  <si>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</si>
  <si>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</si>
  <si>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</si>
  <si>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</si>
  <si>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</si>
  <si>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</si>
  <si>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</si>
  <si>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</si>
  <si>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</si>
  <si>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</si>
  <si>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</si>
  <si>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</si>
  <si>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</si>
  <si>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</si>
  <si>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</si>
  <si>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</si>
  <si>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</si>
  <si>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</si>
  <si>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</si>
  <si>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</si>
  <si>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</si>
  <si>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</si>
  <si>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</si>
  <si>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</si>
  <si>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</si>
  <si>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</si>
  <si>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</si>
  <si>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</si>
  <si>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</si>
  <si>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</si>
  <si>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</si>
  <si>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</si>
  <si>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</si>
  <si>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</si>
  <si>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</si>
  <si>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</si>
  <si>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</si>
  <si>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</si>
  <si>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</si>
  <si>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</si>
  <si>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</si>
  <si>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</si>
  <si>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</si>
  <si>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</si>
  <si>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</si>
  <si>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</si>
  <si>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</si>
  <si>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</si>
  <si>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</si>
  <si>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</si>
  <si>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</si>
  <si>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</si>
  <si>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</si>
  <si>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</si>
  <si>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</si>
  <si>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</si>
  <si>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</si>
  <si>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</si>
  <si>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</si>
  <si>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</si>
  <si>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</si>
  <si>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</si>
  <si>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</si>
  <si>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</si>
  <si>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</si>
  <si>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</si>
  <si>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</si>
  <si>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</si>
  <si>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</si>
  <si>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</si>
  <si>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</si>
  <si>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</si>
  <si>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</si>
  <si>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</si>
  <si>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</si>
  <si>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</si>
  <si>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</si>
  <si>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</si>
  <si>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</si>
  <si>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</si>
  <si>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</si>
  <si>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</si>
  <si>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</si>
  <si>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</si>
  <si>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</si>
  <si>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</si>
  <si>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</si>
  <si>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</si>
  <si>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</si>
  <si>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</si>
  <si>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</si>
  <si>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</si>
  <si>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</si>
  <si>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</si>
  <si>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</si>
  <si>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</si>
  <si>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</si>
  <si>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</si>
  <si>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</si>
  <si>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</si>
  <si>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</si>
  <si>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</si>
  <si>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</si>
  <si>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</si>
  <si>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</si>
  <si>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</si>
  <si>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</si>
  <si>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</si>
  <si>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</si>
  <si>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</si>
  <si>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</si>
  <si>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</si>
  <si>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</si>
  <si>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</si>
  <si>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</si>
  <si>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</si>
  <si>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</si>
  <si>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</si>
  <si>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</si>
  <si>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</si>
  <si>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</si>
  <si>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</si>
  <si>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</si>
  <si>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</si>
  <si>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</si>
  <si>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</si>
  <si>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</si>
  <si>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</si>
  <si>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</si>
  <si>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</si>
  <si>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</si>
  <si>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</si>
  <si>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</si>
  <si>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</si>
  <si>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</si>
  <si>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</si>
  <si>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</si>
  <si>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</si>
  <si>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</si>
  <si>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</si>
  <si>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</si>
  <si>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</si>
  <si>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</si>
  <si>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</si>
  <si>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</si>
  <si>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</si>
  <si>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</si>
  <si>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</si>
  <si>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</si>
  <si>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</si>
  <si>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</si>
  <si>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</si>
  <si>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</si>
  <si>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</si>
  <si>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</si>
  <si>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</si>
  <si>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</si>
  <si>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</si>
  <si>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</si>
  <si>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</si>
  <si>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</si>
  <si>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</si>
  <si>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</si>
  <si>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</si>
  <si>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</si>
  <si>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</si>
  <si>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</si>
  <si>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</si>
  <si>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</si>
  <si>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</si>
  <si>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</si>
  <si>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</si>
  <si>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</si>
  <si>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</si>
  <si>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</si>
  <si>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</si>
  <si>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</si>
  <si>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</si>
  <si>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</si>
  <si>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</si>
  <si>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</si>
  <si>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</si>
  <si>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</si>
  <si>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</si>
  <si>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</si>
  <si>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</si>
  <si>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</si>
  <si>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</si>
  <si>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</si>
  <si>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</si>
  <si>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</si>
  <si>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</si>
  <si>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</si>
  <si>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</si>
  <si>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</si>
  <si>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</si>
  <si>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</si>
  <si>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</si>
  <si>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</si>
  <si>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</si>
  <si>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</si>
  <si>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</si>
  <si>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</si>
  <si>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</si>
  <si>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</si>
  <si>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</si>
  <si>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</si>
  <si>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</si>
  <si>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</si>
  <si>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</si>
  <si>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</si>
  <si>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</si>
  <si>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</si>
  <si>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</si>
  <si>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</si>
  <si>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</si>
  <si>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</si>
  <si>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</si>
  <si>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</si>
  <si>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</si>
  <si>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</si>
  <si>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</si>
  <si>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</si>
  <si>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</si>
  <si>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</si>
  <si>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</si>
  <si>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</si>
  <si>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</si>
  <si>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</si>
  <si>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</si>
  <si>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</si>
  <si>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</si>
  <si>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</si>
  <si>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</si>
  <si>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</si>
  <si>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</si>
  <si>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</si>
  <si>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</si>
  <si>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</si>
  <si>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</si>
  <si>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</si>
  <si>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</si>
  <si>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</si>
  <si>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</si>
  <si>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</si>
  <si>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</si>
  <si>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</si>
  <si>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</si>
  <si>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</si>
  <si>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</si>
  <si>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</si>
  <si>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</si>
  <si>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</si>
  <si>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</si>
  <si>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</si>
  <si>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</si>
  <si>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</si>
  <si>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</si>
  <si>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</si>
  <si>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</si>
  <si>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</si>
  <si>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</si>
  <si>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</si>
  <si>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</si>
  <si>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</si>
  <si>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</si>
  <si>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</si>
  <si>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</si>
  <si>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</si>
  <si>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</si>
  <si>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</si>
  <si>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</si>
  <si>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</si>
  <si>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</si>
  <si>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</si>
  <si>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</si>
  <si>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</si>
  <si>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</si>
  <si>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</si>
  <si>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</si>
  <si>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</si>
  <si>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</si>
  <si>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</si>
  <si>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</si>
  <si>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</si>
  <si>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</si>
  <si>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</si>
  <si>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</si>
  <si>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</si>
  <si>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</si>
  <si>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</si>
  <si>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</si>
  <si>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</si>
  <si>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</si>
  <si>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</si>
  <si>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</si>
  <si>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</si>
  <si>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</si>
  <si>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</si>
  <si>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</si>
  <si>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</si>
  <si>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</si>
  <si>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</si>
  <si>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</si>
  <si>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</si>
  <si>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</si>
  <si>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</si>
  <si>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</si>
  <si>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</si>
  <si>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</si>
  <si>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</si>
  <si>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</si>
  <si>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</si>
  <si>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</si>
  <si>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</si>
  <si>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</si>
  <si>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</si>
  <si>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</si>
  <si>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</si>
  <si>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</si>
  <si>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</si>
  <si>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</si>
  <si>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</si>
  <si>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</si>
  <si>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</si>
  <si>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</si>
  <si>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</si>
  <si>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</si>
  <si>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</si>
  <si>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</si>
  <si>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</si>
  <si>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</si>
  <si>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</si>
  <si>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</si>
  <si>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</si>
  <si>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</si>
  <si>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</si>
  <si>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</si>
  <si>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</si>
  <si>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</si>
  <si>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</si>
  <si>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</si>
  <si>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</si>
  <si>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</si>
  <si>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</si>
  <si>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</si>
  <si>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</si>
  <si>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</si>
  <si>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</si>
  <si>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</si>
  <si>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</si>
  <si>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</si>
  <si>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</si>
  <si>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</si>
  <si>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</si>
  <si>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</si>
  <si>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</si>
  <si>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</si>
  <si>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</si>
  <si>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</si>
  <si>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</si>
  <si>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</si>
  <si>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</si>
  <si>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</si>
  <si>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</si>
  <si>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</si>
  <si>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</si>
  <si>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</si>
  <si>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</si>
  <si>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</si>
  <si>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</si>
  <si>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</si>
  <si>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</si>
  <si>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</si>
  <si>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</si>
  <si>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</si>
  <si>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</si>
  <si>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</si>
  <si>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</si>
  <si>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</si>
  <si>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</si>
  <si>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</si>
  <si>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</si>
  <si>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</si>
  <si>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</si>
  <si>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</si>
  <si>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</si>
  <si>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</si>
  <si>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</si>
  <si>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</si>
  <si>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</si>
  <si>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</si>
  <si>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</si>
  <si>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</si>
  <si>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</si>
  <si>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</si>
  <si>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</si>
  <si>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</si>
  <si>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</si>
  <si>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</si>
  <si>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</si>
  <si>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</si>
  <si>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</si>
  <si>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</si>
  <si>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</si>
  <si>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</si>
  <si>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</si>
  <si>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</si>
  <si>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</si>
  <si>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</si>
  <si>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</si>
  <si>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</si>
  <si>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</si>
  <si>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</si>
  <si>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</si>
  <si>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</si>
  <si>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</si>
  <si>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</si>
  <si>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</si>
  <si>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</si>
  <si>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</si>
  <si>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</si>
  <si>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</si>
  <si>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</si>
  <si>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</si>
  <si>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</si>
  <si>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</si>
  <si>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</si>
  <si>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</si>
  <si>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</si>
  <si>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</si>
  <si>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</si>
  <si>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</si>
  <si>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</si>
  <si>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</si>
  <si>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</si>
  <si>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</si>
  <si>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</si>
  <si>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</si>
  <si>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</si>
  <si>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</si>
  <si>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</si>
  <si>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</si>
  <si>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</si>
  <si>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</si>
  <si>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</si>
  <si>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</si>
  <si>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</si>
  <si>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</si>
  <si>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</si>
  <si>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</si>
  <si>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</si>
  <si>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</si>
  <si>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</si>
  <si>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</si>
  <si>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</si>
  <si>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</si>
  <si>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</si>
  <si>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</si>
  <si>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</si>
  <si>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</si>
  <si>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</si>
  <si>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</si>
  <si>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</si>
  <si>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</si>
  <si>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</si>
  <si>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</si>
  <si>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</si>
  <si>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</si>
  <si>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</si>
  <si>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</si>
  <si>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</si>
  <si>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</si>
  <si>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</si>
  <si>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</si>
  <si>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</si>
  <si>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</si>
  <si>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</si>
  <si>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</si>
  <si>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</si>
  <si>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</si>
  <si>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</si>
  <si>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</si>
  <si>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</si>
  <si>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</si>
  <si>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</si>
  <si>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</si>
  <si>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</si>
  <si>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</si>
  <si>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</si>
  <si>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</si>
  <si>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</si>
  <si>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</si>
  <si>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</si>
  <si>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</si>
  <si>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</si>
  <si>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</si>
  <si>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</si>
  <si>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</si>
  <si>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</si>
  <si>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</si>
  <si>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</si>
  <si>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</si>
  <si>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</si>
  <si>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</si>
  <si>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</si>
  <si>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</si>
  <si>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</si>
  <si>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</si>
  <si>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</si>
  <si>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</si>
  <si>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</si>
  <si>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</si>
  <si>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</si>
  <si>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</si>
  <si>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</si>
  <si>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</si>
  <si>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</si>
  <si>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</si>
  <si>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</si>
  <si>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</si>
  <si>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</si>
  <si>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</si>
  <si>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</si>
  <si>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</si>
  <si>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</si>
  <si>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</si>
  <si>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</si>
  <si>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</si>
  <si>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</si>
  <si>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</si>
  <si>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</si>
  <si>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</si>
  <si>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</si>
  <si>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</si>
  <si>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</si>
  <si>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</si>
  <si>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</si>
  <si>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</si>
  <si>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</si>
  <si>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</si>
  <si>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</si>
  <si>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</si>
  <si>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</si>
  <si>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</si>
  <si>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</si>
  <si>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</si>
  <si>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</si>
  <si>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</si>
  <si>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</si>
  <si>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</si>
  <si>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</si>
  <si>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</si>
  <si>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</si>
  <si>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</si>
  <si>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</si>
  <si>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</si>
  <si>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</si>
  <si>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</si>
  <si>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</si>
  <si>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</si>
  <si>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</si>
  <si>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</si>
  <si>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</si>
  <si>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</si>
  <si>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</si>
  <si>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</si>
  <si>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</si>
  <si>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</si>
  <si>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</si>
  <si>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</si>
  <si>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</si>
  <si>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</si>
  <si>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</si>
  <si>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</si>
  <si>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</si>
  <si>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</si>
  <si>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</si>
  <si>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</si>
  <si>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</si>
  <si>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</si>
  <si>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</si>
  <si>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</si>
  <si>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</si>
  <si>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</si>
  <si>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</si>
  <si>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</si>
  <si>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</si>
  <si>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</si>
  <si>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</si>
  <si>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</si>
  <si>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</si>
  <si>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</si>
  <si>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</si>
  <si>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</si>
  <si>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</si>
  <si>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</si>
  <si>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</si>
  <si>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</si>
  <si>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</si>
  <si>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</si>
  <si>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</si>
  <si>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</si>
  <si>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</si>
  <si>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</si>
  <si>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</si>
  <si>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</si>
  <si>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</si>
  <si>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</si>
  <si>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</si>
  <si>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</si>
  <si>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</si>
  <si>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</si>
  <si>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</si>
  <si>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</si>
  <si>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</si>
  <si>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</si>
  <si>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</si>
  <si>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</si>
  <si>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</si>
  <si>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</si>
  <si>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</si>
  <si>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</si>
  <si>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</si>
  <si>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</si>
  <si>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</si>
  <si>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</si>
  <si>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</si>
  <si>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</si>
  <si>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</si>
  <si>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</si>
  <si>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</si>
  <si>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</si>
  <si>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</si>
  <si>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</si>
  <si>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</si>
  <si>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</si>
  <si>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</si>
  <si>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</si>
  <si>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</si>
  <si>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</si>
  <si>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</si>
  <si>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</si>
  <si>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</si>
  <si>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</si>
  <si>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</si>
  <si>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</si>
  <si>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</si>
  <si>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</si>
  <si>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</si>
  <si>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</si>
  <si>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</si>
  <si>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</si>
  <si>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</si>
  <si>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</si>
  <si>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</si>
  <si>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</si>
  <si>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</si>
  <si>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</si>
  <si>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</si>
  <si>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</si>
  <si>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</si>
  <si>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</si>
  <si>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</si>
  <si>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</si>
  <si>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</si>
  <si>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</si>
  <si>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</si>
  <si>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</si>
  <si>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</si>
  <si>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</si>
  <si>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</si>
  <si>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</si>
  <si>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</si>
  <si>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</si>
  <si>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</si>
  <si>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</si>
  <si>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</si>
  <si>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</si>
  <si>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</si>
  <si>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</si>
  <si>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</si>
  <si>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</si>
  <si>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</si>
  <si>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</si>
  <si>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</si>
  <si>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</si>
  <si>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</si>
  <si>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</si>
  <si>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</si>
  <si>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</si>
  <si>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</si>
  <si>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</si>
  <si>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</si>
  <si>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</si>
  <si>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</si>
  <si>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</si>
  <si>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</si>
  <si>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</si>
  <si>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</si>
  <si>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</si>
  <si>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</si>
  <si>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</si>
  <si>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</si>
  <si>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</si>
  <si>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</si>
  <si>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</si>
  <si>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</si>
  <si>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</si>
  <si>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</si>
  <si>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</si>
  <si>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</si>
  <si>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</si>
  <si>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</si>
  <si>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</si>
  <si>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</si>
  <si>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</si>
  <si>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</si>
  <si>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</si>
  <si>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</si>
  <si>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</si>
  <si>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</si>
  <si>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</si>
  <si>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</si>
  <si>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</si>
  <si>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</si>
  <si>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</si>
  <si>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</si>
  <si>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</si>
  <si>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</si>
  <si>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</si>
  <si>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</si>
  <si>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</si>
  <si>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</si>
  <si>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</si>
  <si>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</si>
  <si>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</si>
  <si>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</si>
  <si>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</si>
  <si>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</si>
  <si>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</si>
  <si>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</si>
  <si>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</si>
  <si>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</si>
  <si>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</si>
  <si>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</si>
  <si>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</si>
  <si>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</si>
  <si>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</si>
  <si>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</si>
  <si>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</si>
  <si>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</si>
  <si>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</si>
  <si>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</si>
  <si>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</si>
  <si>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</si>
  <si>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</si>
  <si>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</si>
  <si>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</si>
  <si>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</si>
  <si>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</si>
  <si>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</si>
  <si>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</si>
  <si>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</si>
  <si>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</si>
  <si>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</si>
  <si>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</si>
  <si>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</si>
  <si>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</si>
  <si>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</si>
  <si>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</si>
  <si>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</si>
  <si>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</si>
  <si>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</si>
  <si>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</si>
  <si>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</si>
  <si>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</si>
  <si>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</si>
  <si>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</si>
  <si>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</si>
  <si>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</si>
  <si>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</si>
  <si>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</si>
  <si>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</si>
  <si>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</si>
  <si>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</si>
  <si>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</si>
  <si>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</si>
  <si>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</si>
  <si>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</si>
  <si>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</si>
  <si>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</si>
  <si>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</si>
  <si>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</si>
  <si>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</si>
  <si>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</si>
  <si>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</si>
  <si>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</si>
  <si>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</si>
  <si>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</si>
  <si>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</si>
  <si>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</si>
  <si>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</si>
  <si>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</si>
  <si>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</si>
  <si>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</si>
  <si>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</si>
  <si>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</si>
  <si>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</si>
  <si>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</si>
  <si>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</si>
  <si>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</si>
  <si>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</si>
  <si>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</si>
  <si>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</si>
  <si>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</si>
  <si>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</si>
  <si>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</si>
  <si>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</si>
  <si>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</si>
  <si>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</si>
  <si>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</si>
  <si>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</si>
  <si>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</si>
  <si>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</si>
  <si>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</si>
  <si>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</si>
  <si>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</si>
  <si>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</si>
  <si>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</si>
  <si>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</si>
  <si>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</si>
  <si>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</si>
  <si>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</si>
  <si>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</si>
  <si>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</si>
  <si>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</si>
  <si>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</si>
  <si>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</si>
  <si>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</si>
  <si>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</si>
  <si>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</si>
  <si>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</si>
  <si>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</si>
  <si>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</si>
  <si>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</si>
  <si>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</si>
  <si>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</si>
  <si>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</si>
  <si>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</si>
  <si>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</si>
  <si>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</si>
  <si>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</si>
  <si>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</si>
  <si>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</si>
  <si>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</si>
  <si>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</si>
  <si>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</si>
  <si>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</si>
  <si>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</si>
  <si>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</si>
  <si>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</si>
  <si>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</si>
  <si>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</si>
  <si>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</si>
  <si>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</si>
  <si>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</si>
  <si>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</si>
  <si>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</si>
  <si>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</si>
  <si>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</si>
  <si>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</si>
  <si>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</si>
  <si>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</si>
  <si>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</si>
  <si>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</si>
  <si>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</si>
  <si>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</si>
  <si>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</si>
  <si>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</si>
  <si>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</si>
  <si>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</si>
  <si>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</si>
  <si>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</si>
  <si>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</si>
  <si>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</si>
  <si>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</si>
  <si>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</si>
  <si>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</si>
  <si>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</si>
  <si>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</si>
  <si>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</si>
  <si>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</si>
  <si>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</si>
  <si>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</si>
  <si>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</si>
  <si>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</si>
  <si>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</si>
  <si>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</si>
  <si>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</si>
  <si>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</si>
  <si>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</si>
  <si>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</si>
  <si>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</si>
  <si>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</si>
  <si>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</si>
  <si>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</si>
  <si>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</si>
  <si>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</si>
  <si>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</si>
  <si>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</si>
  <si>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</si>
  <si>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</si>
  <si>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</si>
  <si>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</si>
  <si>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</si>
  <si>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</si>
  <si>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</si>
  <si>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</si>
  <si>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</si>
  <si>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</si>
  <si>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</si>
  <si>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</si>
  <si>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</si>
  <si>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</si>
  <si>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</si>
  <si>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</si>
  <si>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</si>
  <si>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</si>
  <si>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</si>
  <si>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</si>
  <si>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</si>
  <si>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</si>
  <si>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</si>
  <si>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</si>
  <si>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</si>
  <si>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</si>
  <si>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</si>
  <si>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</si>
  <si>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</si>
  <si>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</si>
  <si>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</si>
  <si>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</si>
  <si>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</si>
  <si>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</si>
  <si>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</si>
  <si>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</si>
  <si>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</si>
  <si>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</si>
  <si>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</si>
  <si>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</si>
  <si>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</si>
  <si>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</si>
  <si>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</si>
  <si>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</si>
  <si>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</si>
  <si>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</si>
  <si>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</si>
  <si>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</si>
  <si>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</si>
  <si>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</si>
  <si>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</si>
  <si>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</si>
  <si>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</si>
  <si>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</si>
  <si>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</si>
  <si>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</si>
  <si>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</si>
  <si>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</si>
  <si>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</si>
  <si>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</si>
  <si>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</si>
  <si>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</si>
  <si>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</si>
  <si>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</si>
  <si>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</si>
  <si>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</si>
  <si>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</si>
  <si>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</si>
  <si>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</si>
  <si>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</si>
  <si>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</si>
  <si>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</si>
  <si>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</si>
  <si>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</si>
  <si>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</si>
  <si>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</si>
  <si>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</si>
  <si>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</si>
  <si>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</si>
  <si>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</si>
  <si>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</si>
  <si>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</si>
  <si>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</si>
  <si>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</si>
  <si>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</si>
  <si>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</si>
  <si>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</si>
  <si>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</si>
  <si>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</si>
  <si>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</si>
  <si>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</si>
  <si>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</si>
  <si>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</si>
  <si>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</si>
  <si>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</si>
  <si>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</si>
  <si>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</si>
  <si>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</si>
  <si>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</si>
  <si>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</si>
  <si>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</si>
  <si>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</si>
  <si>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</si>
  <si>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</si>
  <si>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</si>
  <si>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</si>
  <si>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</si>
  <si>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</si>
  <si>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</si>
  <si>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</si>
  <si>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</si>
  <si>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</si>
  <si>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</si>
  <si>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</si>
  <si>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</si>
  <si>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</si>
  <si>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</si>
  <si>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</si>
  <si>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</si>
  <si>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</si>
  <si>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</si>
  <si>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</si>
  <si>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</si>
  <si>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</si>
  <si>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</si>
  <si>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</si>
  <si>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</si>
  <si>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</si>
  <si>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</si>
  <si>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</si>
  <si>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</si>
  <si>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</si>
  <si>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</si>
  <si>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</si>
  <si>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</si>
  <si>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</si>
  <si>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</si>
  <si>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</si>
  <si>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</si>
  <si>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</si>
  <si>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</si>
  <si>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</si>
  <si>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</si>
  <si>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</si>
  <si>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</si>
  <si>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</si>
  <si>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</si>
  <si>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</si>
  <si>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</si>
  <si>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</si>
  <si>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</si>
  <si>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</si>
  <si>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</si>
  <si>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</si>
  <si>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</si>
  <si>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</si>
  <si>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</si>
  <si>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</si>
  <si>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</si>
  <si>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</si>
  <si>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</si>
  <si>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</si>
  <si>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</si>
  <si>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</si>
  <si>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</si>
  <si>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</si>
  <si>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</si>
  <si>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</si>
  <si>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</si>
  <si>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</si>
  <si>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</si>
  <si>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</si>
  <si>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</si>
  <si>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</si>
  <si>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</si>
  <si>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</si>
  <si>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</si>
  <si>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</si>
  <si>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</si>
  <si>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</si>
  <si>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</si>
  <si>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</si>
  <si>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</si>
  <si>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</si>
  <si>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</si>
  <si>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</si>
  <si>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</si>
  <si>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</si>
  <si>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</si>
  <si>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</si>
  <si>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</si>
  <si>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</si>
  <si>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</si>
  <si>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</si>
  <si>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</si>
  <si>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</si>
  <si>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</si>
  <si>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</si>
  <si>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</si>
  <si>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</si>
  <si>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</si>
  <si>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</si>
  <si>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</si>
  <si>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</si>
  <si>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</si>
  <si>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</si>
  <si>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</si>
  <si>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</si>
  <si>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</si>
  <si>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</si>
  <si>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</si>
  <si>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</si>
  <si>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</si>
  <si>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</si>
  <si>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</si>
  <si>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</si>
  <si>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</si>
  <si>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</si>
  <si>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</si>
  <si>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</si>
  <si>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</si>
  <si>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</si>
  <si>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</si>
  <si>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</si>
  <si>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</si>
  <si>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</si>
  <si>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</si>
  <si>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</si>
  <si>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</si>
  <si>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</si>
  <si>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</si>
  <si>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</si>
  <si>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</si>
  <si>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</si>
  <si>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</si>
  <si>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</si>
  <si>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</si>
  <si>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</si>
  <si>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</si>
  <si>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</si>
  <si>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</si>
  <si>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</si>
  <si>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</si>
  <si>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</si>
  <si>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</si>
  <si>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</si>
  <si>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</si>
  <si>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</si>
  <si>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</si>
  <si>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</si>
  <si>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</si>
  <si>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</si>
  <si>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</si>
  <si>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</si>
  <si>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</si>
  <si>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</si>
  <si>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</si>
  <si>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</si>
  <si>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</si>
  <si>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</si>
  <si>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</si>
  <si>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</si>
  <si>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</si>
  <si>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</si>
  <si>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</si>
  <si>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</si>
  <si>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</si>
  <si>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</si>
  <si>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</si>
  <si>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</si>
  <si>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</si>
  <si>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</si>
  <si>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</si>
  <si>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</si>
  <si>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</si>
  <si>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</si>
  <si>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</si>
  <si>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</si>
  <si>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</si>
  <si>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</si>
  <si>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</si>
  <si>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</si>
  <si>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</si>
  <si>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</si>
  <si>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</si>
  <si>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</si>
  <si>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</si>
  <si>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</si>
  <si>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</si>
  <si>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</si>
  <si>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</si>
  <si>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</si>
  <si>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</si>
  <si>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</si>
  <si>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</si>
  <si>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</si>
  <si>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</si>
  <si>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</si>
  <si>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</si>
  <si>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</si>
  <si>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</si>
  <si>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</si>
  <si>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</si>
  <si>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</si>
  <si>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</si>
  <si>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</si>
  <si>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</si>
  <si>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</si>
  <si>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</si>
  <si>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</si>
  <si>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</si>
  <si>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</si>
  <si>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</si>
  <si>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</si>
  <si>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</si>
  <si>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</si>
  <si>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</si>
  <si>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</si>
  <si>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</si>
  <si>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</si>
  <si>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</si>
  <si>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</si>
  <si>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</si>
  <si>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</si>
  <si>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</si>
  <si>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</si>
  <si>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</si>
  <si>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</si>
  <si>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</si>
  <si>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</si>
  <si>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</si>
  <si>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</si>
  <si>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</si>
  <si>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</si>
  <si>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</si>
  <si>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</si>
  <si>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</si>
  <si>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</si>
  <si>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</si>
  <si>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</si>
  <si>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</si>
  <si>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</si>
  <si>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</si>
  <si>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</si>
  <si>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</si>
  <si>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</si>
  <si>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</si>
  <si>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</si>
  <si>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</si>
  <si>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</si>
  <si>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</si>
  <si>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</si>
  <si>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</si>
  <si>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</si>
  <si>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</si>
  <si>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</si>
  <si>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</si>
  <si>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</si>
  <si>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</si>
  <si>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</si>
  <si>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</si>
  <si>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</si>
  <si>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</si>
  <si>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</si>
  <si>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</si>
  <si>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</si>
  <si>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</si>
  <si>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</si>
  <si>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</si>
  <si>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</si>
  <si>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</si>
  <si>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</si>
  <si>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</si>
  <si>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</si>
  <si>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</si>
  <si>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</si>
  <si>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</si>
  <si>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</si>
  <si>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</si>
  <si>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</si>
  <si>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</si>
  <si>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</si>
  <si>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</si>
  <si>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</si>
  <si>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</si>
  <si>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</si>
  <si>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</si>
  <si>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</si>
  <si>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</si>
  <si>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</si>
  <si>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</si>
  <si>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</si>
  <si>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</si>
  <si>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</si>
  <si>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</si>
  <si>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</si>
  <si>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</si>
  <si>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</si>
  <si>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</si>
  <si>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</si>
  <si>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</si>
  <si>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</si>
  <si>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</si>
  <si>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</si>
  <si>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</si>
  <si>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</si>
  <si>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</si>
  <si>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</si>
  <si>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</si>
  <si>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</si>
  <si>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</si>
  <si>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</si>
  <si>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</si>
  <si>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</si>
  <si>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</si>
  <si>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</si>
  <si>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</si>
  <si>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</si>
  <si>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</si>
  <si>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</si>
  <si>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</si>
  <si>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</si>
  <si>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</si>
  <si>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</si>
  <si>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</si>
  <si>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</si>
  <si>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</si>
  <si>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</si>
  <si>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</si>
  <si>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</si>
  <si>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</si>
  <si>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</si>
  <si>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</si>
  <si>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</si>
  <si>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</si>
  <si>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</si>
  <si>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</si>
  <si>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</si>
  <si>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</si>
  <si>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</si>
  <si>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</si>
  <si>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</si>
  <si>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</si>
  <si>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</si>
  <si>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</si>
  <si>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</si>
  <si>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</si>
  <si>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</si>
  <si>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</si>
  <si>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</si>
  <si>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</si>
  <si>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</si>
  <si>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</si>
  <si>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</si>
  <si>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</si>
  <si>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</si>
  <si>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</si>
  <si>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</si>
  <si>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</si>
  <si>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</si>
  <si>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</si>
  <si>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</si>
  <si>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</si>
  <si>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</si>
  <si>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</si>
  <si>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</si>
  <si>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</si>
  <si>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</si>
  <si>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</si>
  <si>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</si>
  <si>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</si>
  <si>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</si>
  <si>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</si>
  <si>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</si>
  <si>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</si>
  <si>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</si>
  <si>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</si>
  <si>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</si>
  <si>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</si>
  <si>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</si>
  <si>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</si>
  <si>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</si>
  <si>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</si>
  <si>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</si>
  <si>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</si>
  <si>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</si>
  <si>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</si>
  <si>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</si>
  <si>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</si>
  <si>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</si>
  <si>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</si>
  <si>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</si>
  <si>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</si>
  <si>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</si>
  <si>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</si>
  <si>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</si>
  <si>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</si>
  <si>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</si>
  <si>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</si>
  <si>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</si>
  <si>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</si>
  <si>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</si>
  <si>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</si>
  <si>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</si>
  <si>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</si>
  <si>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</si>
  <si>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</si>
  <si>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</si>
  <si>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</si>
  <si>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</si>
  <si>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</si>
  <si>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</si>
  <si>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</si>
  <si>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</si>
  <si>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</si>
  <si>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</si>
  <si>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</si>
  <si>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</si>
  <si>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</si>
  <si>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</si>
  <si>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</si>
  <si>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</si>
  <si>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</si>
  <si>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</si>
  <si>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</si>
  <si>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</si>
  <si>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</si>
  <si>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</si>
  <si>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</si>
  <si>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</si>
  <si>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</si>
  <si>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</si>
  <si>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</si>
  <si>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</si>
  <si>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</si>
  <si>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</si>
  <si>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</si>
  <si>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</si>
  <si>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</si>
  <si>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</si>
  <si>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</si>
  <si>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</si>
  <si>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</si>
  <si>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</si>
  <si>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</si>
  <si>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</si>
  <si>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</si>
  <si>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</si>
  <si>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</si>
  <si>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</si>
  <si>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</si>
  <si>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</si>
  <si>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</si>
  <si>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</si>
  <si>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</si>
  <si>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</si>
  <si>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</si>
  <si>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</si>
  <si>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</si>
  <si>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</si>
  <si>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</si>
  <si>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</si>
  <si>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</si>
  <si>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</si>
  <si>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</si>
  <si>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</si>
  <si>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</si>
  <si>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</si>
  <si>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</si>
  <si>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</si>
  <si>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</si>
  <si>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</si>
  <si>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</si>
  <si>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</si>
  <si>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</si>
  <si>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</si>
  <si>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</si>
  <si>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</si>
  <si>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</si>
  <si>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</si>
  <si>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</si>
  <si>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</si>
  <si>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</si>
  <si>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</si>
  <si>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</si>
  <si>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</si>
  <si>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</si>
  <si>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</si>
  <si>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</si>
  <si>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</si>
  <si>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</si>
  <si>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</si>
  <si>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</si>
  <si>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</si>
  <si>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</si>
  <si>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</si>
  <si>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</si>
  <si>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</si>
  <si>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</si>
  <si>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</si>
  <si>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</si>
  <si>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</si>
  <si>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</si>
  <si>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</si>
  <si>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</si>
  <si>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</si>
  <si>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</si>
  <si>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</si>
  <si>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</si>
  <si>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</si>
  <si>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</si>
  <si>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</si>
  <si>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</si>
  <si>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</si>
  <si>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</si>
  <si>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</si>
  <si>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</si>
  <si>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</si>
  <si>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</si>
  <si>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</si>
  <si>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</si>
  <si>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</si>
  <si>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</si>
  <si>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</si>
  <si>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</si>
  <si>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</si>
  <si>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</si>
  <si>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</si>
  <si>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</si>
  <si>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</si>
  <si>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</si>
  <si>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</si>
  <si>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</si>
  <si>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</si>
  <si>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</si>
  <si>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</si>
  <si>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</si>
  <si>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</si>
  <si>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</si>
  <si>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</si>
  <si>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</si>
  <si>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</si>
  <si>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</si>
  <si>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</si>
  <si>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</si>
  <si>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</si>
  <si>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</si>
  <si>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</si>
  <si>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</si>
  <si>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</si>
  <si>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</si>
  <si>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</si>
  <si>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</si>
  <si>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</si>
  <si>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</si>
  <si>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</si>
  <si>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</si>
  <si>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</si>
  <si>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</si>
  <si>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</si>
  <si>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</si>
  <si>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</si>
  <si>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</si>
  <si>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</si>
  <si>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</si>
  <si>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</si>
  <si>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</si>
  <si>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</si>
  <si>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</si>
  <si>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</si>
  <si>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</si>
  <si>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</si>
  <si>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</si>
  <si>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</si>
  <si>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</si>
  <si>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</si>
  <si>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</si>
  <si>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</si>
  <si>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</si>
  <si>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</si>
  <si>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</si>
  <si>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</si>
  <si>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</si>
  <si>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</si>
  <si>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</si>
  <si>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</si>
  <si>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</si>
  <si>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</si>
  <si>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</si>
  <si>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</si>
  <si>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</si>
  <si>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</si>
  <si>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</si>
  <si>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</si>
  <si>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</si>
  <si>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</si>
  <si>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</si>
  <si>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</si>
  <si>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</si>
  <si>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</si>
  <si>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</si>
  <si>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</si>
  <si>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</si>
  <si>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</si>
  <si>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</si>
  <si>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</si>
  <si>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</si>
  <si>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</si>
  <si>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</si>
  <si>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</si>
  <si>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</si>
  <si>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</si>
  <si>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</si>
  <si>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</si>
  <si>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</si>
  <si>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</si>
  <si>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</si>
  <si>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</si>
  <si>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</si>
  <si>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</si>
  <si>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</si>
  <si>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</si>
  <si>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</si>
  <si>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</si>
  <si>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</si>
  <si>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</si>
  <si>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</si>
  <si>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</si>
  <si>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</si>
  <si>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</si>
  <si>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</si>
  <si>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</si>
  <si>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</si>
  <si>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</si>
  <si>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</si>
  <si>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</si>
  <si>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</si>
  <si>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</si>
  <si>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</si>
  <si>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</si>
  <si>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</si>
  <si>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</si>
  <si>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</si>
  <si>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</si>
  <si>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</si>
  <si>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</si>
  <si>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</si>
  <si>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</si>
  <si>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</si>
  <si>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</si>
  <si>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</si>
  <si>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</si>
  <si>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</si>
  <si>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</si>
  <si>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</si>
  <si>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</si>
  <si>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</si>
  <si>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</si>
  <si>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</si>
  <si>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</si>
  <si>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</si>
  <si>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</si>
  <si>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</si>
  <si>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</si>
  <si>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</si>
  <si>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</si>
  <si>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</si>
  <si>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</si>
  <si>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</si>
  <si>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</si>
  <si>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</si>
  <si>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</si>
  <si>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</si>
  <si>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</si>
  <si>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</si>
  <si>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</si>
  <si>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</si>
  <si>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</si>
  <si>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</si>
  <si>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</si>
  <si>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</si>
  <si>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</si>
  <si>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</si>
  <si>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</si>
  <si>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</si>
  <si>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</si>
  <si>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</si>
  <si>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</si>
  <si>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</si>
  <si>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</si>
  <si>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</si>
  <si>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</si>
  <si>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</si>
  <si>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</si>
  <si>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</si>
  <si>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</si>
  <si>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</si>
  <si>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</si>
  <si>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</si>
  <si>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</si>
  <si>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</si>
  <si>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</si>
  <si>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</si>
  <si>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</si>
  <si>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</si>
  <si>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</si>
  <si>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</si>
  <si>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</si>
  <si>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</si>
  <si>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</si>
  <si>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</si>
  <si>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</si>
  <si>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</si>
  <si>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</si>
  <si>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</si>
  <si>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</si>
  <si>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</si>
  <si>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</si>
  <si>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</si>
  <si>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</si>
  <si>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</si>
  <si>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</si>
  <si>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</si>
  <si>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</si>
  <si>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</si>
  <si>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</si>
  <si>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</si>
  <si>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</si>
  <si>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</si>
  <si>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</si>
  <si>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</si>
  <si>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</si>
  <si>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</si>
  <si>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</si>
  <si>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</si>
  <si>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</si>
  <si>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</si>
  <si>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</si>
  <si>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</si>
  <si>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</si>
  <si>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</si>
  <si>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</si>
  <si>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</si>
  <si>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</si>
  <si>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</si>
  <si>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</si>
  <si>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</si>
  <si>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</si>
  <si>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</si>
  <si>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</si>
  <si>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</si>
  <si>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</si>
  <si>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</si>
  <si>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</si>
  <si>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</si>
  <si>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</si>
  <si>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</si>
  <si>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</si>
  <si>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</si>
  <si>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</si>
  <si>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</si>
  <si>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</si>
  <si>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</si>
  <si>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</si>
  <si>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</si>
  <si>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</si>
  <si>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</si>
  <si>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</si>
  <si>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</si>
  <si>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</si>
  <si>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</si>
  <si>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</si>
  <si>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</si>
  <si>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</si>
  <si>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</si>
  <si>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</si>
  <si>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</si>
  <si>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</si>
  <si>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</si>
  <si>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</si>
  <si>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</si>
  <si>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</si>
  <si>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</si>
  <si>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</si>
  <si>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</si>
  <si>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</si>
  <si>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</si>
  <si>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</si>
  <si>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</si>
  <si>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</si>
  <si>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</si>
  <si>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</si>
  <si>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</si>
  <si>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</si>
  <si>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</si>
  <si>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</si>
  <si>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</si>
  <si>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</si>
  <si>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</si>
  <si>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</si>
  <si>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</si>
  <si>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</si>
  <si>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</si>
  <si>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</si>
  <si>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</si>
  <si>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</si>
  <si>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</si>
  <si>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</si>
  <si>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</si>
  <si>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</si>
  <si>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</si>
  <si>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</si>
  <si>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</si>
  <si>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</si>
  <si>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</si>
  <si>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</si>
  <si>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</si>
  <si>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</si>
  <si>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</si>
  <si>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</si>
  <si>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</si>
  <si>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</si>
  <si>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</si>
  <si>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</si>
  <si>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</si>
  <si>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</si>
  <si>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</si>
  <si>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</si>
  <si>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</si>
  <si>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</si>
  <si>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</si>
  <si>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</si>
  <si>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</si>
  <si>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</si>
  <si>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</si>
  <si>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</si>
  <si>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</si>
  <si>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</si>
  <si>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</si>
  <si>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</si>
  <si>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</si>
  <si>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</si>
  <si>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</si>
  <si>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</si>
  <si>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</si>
  <si>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</si>
  <si>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</si>
  <si>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</si>
  <si>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</si>
  <si>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</si>
  <si>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</si>
  <si>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</si>
  <si>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</si>
  <si>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</si>
  <si>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</si>
  <si>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</si>
  <si>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</si>
  <si>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</si>
  <si>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</si>
  <si>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</si>
  <si>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</si>
  <si>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</si>
  <si>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</si>
  <si>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</si>
  <si>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</si>
  <si>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</si>
  <si>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</si>
  <si>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</si>
  <si>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</si>
  <si>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</si>
  <si>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</si>
  <si>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</si>
  <si>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</si>
  <si>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</si>
  <si>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</si>
  <si>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</si>
  <si>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</si>
  <si>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</si>
  <si>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</si>
  <si>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</si>
  <si>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</si>
  <si>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</si>
  <si>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</si>
  <si>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</si>
  <si>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</si>
  <si>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</si>
  <si>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</si>
  <si>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</si>
  <si>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</si>
  <si>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</si>
  <si>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</si>
  <si>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</si>
  <si>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</si>
  <si>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</si>
  <si>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</si>
  <si>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</si>
  <si>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</si>
  <si>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</si>
  <si>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</si>
  <si>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</si>
  <si>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</si>
  <si>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</si>
  <si>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</si>
  <si>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</si>
  <si>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</si>
  <si>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</si>
  <si>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</si>
  <si>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</si>
  <si>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</si>
  <si>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</si>
  <si>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</si>
  <si>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</si>
  <si>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</si>
  <si>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</si>
  <si>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</si>
  <si>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</si>
  <si>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</si>
  <si>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</si>
  <si>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</si>
  <si>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</si>
  <si>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</si>
  <si>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</si>
  <si>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</si>
  <si>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</si>
  <si>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</si>
  <si>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</si>
  <si>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</si>
  <si>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</si>
  <si>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</si>
  <si>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</si>
  <si>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</si>
  <si>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</si>
  <si>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</si>
  <si>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</si>
  <si>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</si>
  <si>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</si>
  <si>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</si>
  <si>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</si>
  <si>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</si>
  <si>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</si>
  <si>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</si>
  <si>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</si>
  <si>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</si>
  <si>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</si>
  <si>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</si>
  <si>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</si>
  <si>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</si>
  <si>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</si>
  <si>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</si>
  <si>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</si>
  <si>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</si>
  <si>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</si>
  <si>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</si>
  <si>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</si>
  <si>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</si>
  <si>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</si>
  <si>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</si>
  <si>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</si>
  <si>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</si>
  <si>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</si>
  <si>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</si>
  <si>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</si>
  <si>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</si>
  <si>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</si>
  <si>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</si>
  <si>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</si>
  <si>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</si>
  <si>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</si>
  <si>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</si>
  <si>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</si>
  <si>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</si>
  <si>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</si>
  <si>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</si>
  <si>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</si>
  <si>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</si>
  <si>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</si>
  <si>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</si>
  <si>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</si>
  <si>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</si>
  <si>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</si>
  <si>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</si>
  <si>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</si>
  <si>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</si>
  <si>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</si>
  <si>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</si>
  <si>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</si>
  <si>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</si>
  <si>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</si>
  <si>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</si>
  <si>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</si>
  <si>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</si>
  <si>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</si>
  <si>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</si>
  <si>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</si>
  <si>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</si>
  <si>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</si>
  <si>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</si>
  <si>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</si>
  <si>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</si>
  <si>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</si>
  <si>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</si>
  <si>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</si>
  <si>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</si>
  <si>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</si>
  <si>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</si>
  <si>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</si>
  <si>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</si>
  <si>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</si>
  <si>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</si>
  <si>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</si>
  <si>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</si>
  <si>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</si>
  <si>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</si>
  <si>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</si>
  <si>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</si>
  <si>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</si>
  <si>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</si>
  <si>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</si>
  <si>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</si>
  <si>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</si>
  <si>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</si>
  <si>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</si>
  <si>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</si>
  <si>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</si>
  <si>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</si>
  <si>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</si>
  <si>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</si>
  <si>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</si>
  <si>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</si>
  <si>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</si>
  <si>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</si>
  <si>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</si>
  <si>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</si>
  <si>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</si>
  <si>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</si>
  <si>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</si>
  <si>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</si>
  <si>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</si>
  <si>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</si>
  <si>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</si>
  <si>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</si>
  <si>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</si>
  <si>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</si>
  <si>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</si>
  <si>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</si>
  <si>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</si>
  <si>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</si>
  <si>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</si>
  <si>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</si>
  <si>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</si>
  <si>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</si>
  <si>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</si>
  <si>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</si>
  <si>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</si>
  <si>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</si>
  <si>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</si>
  <si>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</si>
  <si>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</si>
  <si>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</si>
  <si>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</si>
  <si>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</si>
  <si>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</si>
  <si>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</si>
  <si>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</si>
  <si>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</si>
  <si>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</si>
  <si>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</si>
  <si>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</si>
  <si>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</si>
  <si>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</si>
  <si>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</si>
  <si>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</si>
  <si>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</si>
  <si>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</si>
  <si>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</si>
  <si>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</si>
  <si>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</si>
  <si>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</si>
  <si>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</si>
  <si>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</si>
  <si>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</si>
  <si>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</si>
  <si>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</si>
  <si>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</si>
  <si>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</si>
  <si>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</si>
  <si>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</si>
  <si>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</si>
  <si>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</si>
  <si>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</si>
  <si>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</si>
  <si>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</si>
  <si>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</si>
  <si>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</si>
  <si>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</si>
  <si>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</si>
  <si>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</si>
  <si>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</si>
  <si>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</si>
  <si>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</si>
  <si>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</si>
  <si>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</si>
  <si>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</si>
  <si>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</si>
  <si>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</si>
  <si>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</si>
  <si>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</si>
  <si>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</si>
  <si>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</si>
  <si>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</si>
  <si>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</si>
  <si>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</si>
  <si>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</si>
  <si>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</si>
  <si>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</si>
  <si>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</si>
  <si>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</si>
  <si>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</si>
  <si>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</si>
  <si>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</si>
  <si>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</si>
  <si>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</si>
  <si>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</si>
  <si>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</si>
  <si>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</si>
  <si>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</si>
  <si>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</si>
  <si>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</si>
  <si>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</si>
  <si>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</si>
  <si>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</si>
  <si>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</si>
  <si>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</si>
  <si>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</si>
  <si>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</si>
  <si>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</si>
  <si>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</si>
  <si>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</si>
  <si>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</si>
  <si>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</si>
  <si>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</si>
  <si>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</si>
  <si>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</si>
  <si>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</si>
  <si>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</si>
  <si>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</si>
  <si>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</si>
  <si>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</si>
  <si>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</si>
  <si>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</si>
  <si>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</si>
  <si>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</si>
  <si>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</si>
  <si>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</si>
  <si>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</si>
  <si>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</si>
  <si>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</si>
  <si>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</si>
  <si>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</si>
  <si>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</si>
  <si>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</si>
  <si>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</si>
  <si>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</si>
  <si>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</si>
  <si>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</si>
  <si>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</si>
  <si>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</si>
  <si>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</si>
  <si>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</si>
  <si>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</si>
  <si>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</si>
  <si>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</si>
  <si>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</si>
  <si>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</si>
  <si>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</si>
  <si>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</si>
  <si>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</si>
  <si>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</si>
  <si>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</si>
  <si>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</si>
  <si>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</si>
  <si>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</si>
  <si>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</si>
  <si>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</si>
  <si>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</si>
  <si>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</si>
  <si>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</si>
  <si>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</si>
  <si>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</si>
  <si>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</si>
  <si>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</si>
  <si>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</si>
  <si>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</si>
  <si>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</si>
  <si>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</si>
  <si>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</si>
  <si>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</si>
  <si>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</si>
  <si>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</si>
  <si>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</si>
  <si>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</si>
  <si>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</si>
  <si>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</si>
  <si>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</si>
  <si>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</si>
  <si>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</si>
  <si>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</si>
  <si>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</si>
  <si>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</si>
  <si>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</si>
  <si>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</si>
  <si>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</si>
  <si>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</si>
  <si>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</si>
  <si>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</si>
  <si>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</si>
  <si>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</si>
  <si>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</si>
  <si>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</si>
  <si>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</si>
  <si>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</si>
  <si>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</si>
  <si>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</si>
  <si>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</si>
  <si>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</si>
  <si>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</si>
  <si>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</si>
  <si>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</si>
  <si>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</si>
  <si>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</si>
  <si>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</si>
  <si>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</si>
  <si>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</si>
  <si>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</si>
  <si>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</si>
  <si>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</si>
  <si>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</si>
  <si>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</si>
  <si>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</si>
  <si>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</si>
  <si>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</si>
  <si>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</si>
  <si>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</si>
  <si>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</si>
  <si>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</si>
  <si>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</si>
  <si>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</si>
  <si>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</si>
  <si>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</si>
  <si>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</si>
  <si>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</si>
  <si>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</si>
  <si>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</si>
  <si>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</si>
  <si>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</si>
  <si>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</si>
  <si>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</si>
  <si>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</si>
  <si>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</si>
  <si>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</si>
  <si>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</si>
  <si>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</si>
  <si>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</si>
  <si>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</si>
  <si>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</si>
  <si>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</si>
  <si>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</si>
  <si>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</si>
  <si>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</si>
  <si>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</si>
  <si>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</si>
  <si>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</si>
  <si>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</si>
  <si>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</si>
  <si>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</si>
  <si>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</si>
  <si>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</si>
  <si>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</si>
  <si>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</si>
  <si>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</si>
  <si>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</si>
  <si>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</si>
  <si>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</si>
  <si>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</si>
  <si>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</si>
  <si>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</si>
  <si>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</si>
  <si>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</si>
  <si>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</si>
  <si>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</si>
  <si>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</si>
  <si>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</si>
  <si>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</si>
  <si>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</si>
  <si>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</si>
  <si>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</si>
  <si>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</si>
  <si>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</si>
  <si>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</si>
  <si>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</si>
  <si>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</si>
  <si>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</si>
  <si>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</si>
  <si>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</si>
  <si>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</si>
  <si>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</si>
  <si>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</si>
  <si>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</si>
  <si>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</si>
  <si>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</si>
  <si>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</si>
  <si>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</si>
  <si>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</si>
  <si>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</si>
  <si>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</si>
  <si>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</si>
  <si>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</si>
  <si>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</si>
  <si>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</si>
  <si>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</si>
  <si>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</si>
  <si>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</si>
  <si>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</si>
  <si>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</si>
  <si>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</si>
  <si>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</si>
  <si>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</si>
  <si>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</si>
  <si>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</si>
  <si>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</si>
  <si>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</si>
  <si>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</si>
  <si>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</si>
  <si>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</si>
  <si>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</si>
  <si>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</si>
  <si>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</si>
  <si>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</si>
  <si>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</si>
  <si>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</si>
  <si>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</si>
  <si>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</si>
  <si>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</si>
  <si>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</si>
  <si>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</si>
  <si>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</si>
  <si>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</si>
  <si>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</si>
  <si>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</si>
  <si>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</si>
  <si>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</si>
  <si>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</si>
  <si>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</si>
  <si>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</si>
  <si>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</si>
  <si>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</si>
  <si>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</si>
  <si>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</si>
  <si>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</si>
  <si>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</si>
  <si>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</si>
  <si>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</si>
  <si>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</si>
  <si>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</si>
  <si>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</si>
  <si>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</si>
  <si>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</si>
  <si>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</si>
  <si>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</si>
  <si>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</si>
  <si>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</si>
  <si>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</si>
  <si>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</si>
  <si>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</si>
  <si>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</si>
  <si>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</si>
  <si>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</si>
  <si>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</si>
  <si>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</si>
  <si>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</si>
  <si>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</si>
  <si>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</si>
  <si>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</si>
  <si>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</si>
  <si>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</si>
  <si>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</si>
  <si>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</si>
  <si>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</si>
  <si>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</si>
  <si>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</si>
  <si>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</si>
  <si>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</si>
  <si>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</si>
  <si>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</si>
  <si>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</si>
  <si>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</si>
  <si>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</si>
  <si>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</si>
  <si>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</si>
  <si>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</si>
  <si>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</si>
  <si>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</si>
  <si>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</si>
  <si>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</si>
  <si>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</si>
  <si>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</si>
  <si>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</si>
  <si>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</si>
  <si>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</si>
  <si>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</si>
  <si>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</si>
  <si>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</si>
  <si>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</si>
  <si>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</si>
  <si>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</si>
  <si>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</si>
  <si>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</si>
  <si>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</si>
  <si>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</si>
  <si>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</si>
  <si>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</si>
  <si>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</si>
  <si>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</si>
  <si>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</si>
  <si>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</si>
  <si>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</si>
  <si>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</si>
  <si>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</si>
  <si>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</si>
  <si>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</si>
  <si>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</si>
  <si>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</si>
  <si>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</si>
  <si>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</si>
  <si>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</si>
  <si>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</si>
  <si>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</si>
  <si>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</si>
  <si>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</si>
  <si>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</si>
  <si>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</si>
  <si>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</si>
  <si>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</si>
  <si>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</si>
  <si>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</si>
  <si>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</si>
  <si>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</si>
  <si>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</si>
  <si>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</si>
  <si>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</si>
  <si>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</si>
  <si>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</si>
  <si>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</si>
  <si>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</si>
  <si>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</si>
  <si>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</si>
  <si>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</si>
  <si>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</si>
  <si>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</si>
  <si>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</si>
  <si>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</si>
  <si>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</si>
  <si>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</si>
  <si>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</si>
  <si>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</si>
  <si>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</si>
  <si>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</si>
  <si>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</si>
  <si>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</si>
  <si>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</si>
  <si>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</si>
  <si>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</si>
  <si>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</si>
  <si>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</si>
  <si>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</si>
  <si>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</si>
  <si>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</si>
  <si>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</si>
  <si>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</si>
  <si>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</si>
  <si>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</si>
  <si>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</si>
  <si>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</si>
  <si>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</si>
  <si>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</si>
  <si>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</si>
  <si>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</si>
  <si>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</si>
  <si>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</si>
  <si>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</si>
  <si>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</si>
  <si>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</si>
  <si>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</si>
  <si>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</si>
  <si>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</si>
  <si>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</si>
  <si>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</si>
  <si>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</si>
  <si>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</si>
  <si>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</si>
  <si>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</si>
  <si>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</si>
  <si>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</si>
  <si>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</si>
  <si>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</si>
  <si>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</si>
  <si>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</si>
  <si>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</si>
  <si>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</si>
  <si>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</si>
  <si>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</si>
  <si>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</si>
  <si>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</si>
  <si>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</si>
  <si>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</si>
  <si>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</si>
  <si>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</si>
  <si>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</si>
  <si>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</si>
  <si>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</si>
  <si>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</si>
  <si>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</si>
  <si>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</si>
  <si>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</si>
  <si>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</si>
  <si>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</si>
  <si>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</si>
  <si>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</si>
  <si>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</si>
  <si>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</si>
  <si>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</si>
  <si>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</si>
  <si>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</si>
  <si>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</si>
  <si>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</si>
  <si>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</si>
  <si>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</si>
  <si>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</si>
  <si>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</si>
  <si>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</si>
  <si>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</si>
  <si>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</si>
  <si>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</si>
  <si>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</si>
  <si>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</si>
  <si>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</si>
  <si>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</si>
  <si>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</si>
  <si>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</si>
  <si>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</si>
  <si>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</si>
  <si>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</si>
  <si>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</si>
  <si>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</si>
  <si>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</si>
  <si>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</si>
  <si>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</si>
  <si>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</si>
  <si>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</si>
  <si>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</si>
  <si>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</si>
  <si>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</si>
  <si>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</si>
  <si>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</si>
  <si>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</si>
  <si>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</si>
  <si>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</si>
  <si>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</si>
  <si>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</si>
  <si>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</si>
  <si>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</si>
  <si>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</si>
  <si>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</si>
  <si>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</si>
  <si>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</si>
  <si>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</si>
  <si>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</si>
  <si>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</si>
  <si>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</si>
  <si>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</si>
  <si>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</si>
  <si>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</si>
  <si>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</si>
  <si>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</si>
  <si>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</si>
  <si>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</si>
  <si>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</si>
  <si>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</si>
  <si>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</si>
  <si>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</si>
  <si>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</si>
  <si>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</si>
  <si>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</si>
  <si>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</si>
  <si>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</si>
  <si>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</si>
  <si>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</si>
  <si>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</si>
  <si>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</si>
  <si>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</si>
  <si>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</si>
  <si>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</si>
  <si>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</si>
  <si>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</si>
  <si>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</si>
  <si>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</si>
  <si>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</si>
  <si>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</si>
  <si>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</si>
  <si>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</si>
  <si>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</si>
  <si>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</si>
  <si>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</si>
  <si>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</si>
  <si>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</si>
  <si>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</si>
  <si>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</si>
  <si>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</si>
  <si>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</si>
  <si>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</si>
  <si>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</si>
  <si>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</si>
  <si>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</si>
  <si>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</si>
  <si>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</si>
  <si>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</si>
  <si>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</si>
  <si>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</si>
  <si>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</si>
  <si>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</si>
  <si>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</si>
  <si>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</si>
  <si>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</si>
  <si>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</si>
  <si>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</si>
  <si>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</si>
  <si>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</si>
  <si>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</si>
  <si>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</si>
  <si>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</si>
  <si>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</si>
  <si>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</si>
  <si>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</si>
  <si>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</si>
  <si>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</si>
  <si>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</si>
  <si>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</si>
  <si>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</si>
  <si>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</si>
  <si>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</si>
  <si>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</si>
  <si>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</si>
  <si>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</si>
  <si>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</si>
  <si>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</si>
  <si>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</si>
  <si>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</si>
  <si>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</si>
  <si>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</si>
  <si>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</si>
  <si>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</si>
  <si>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</si>
  <si>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</si>
  <si>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</si>
  <si>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</si>
  <si>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</si>
  <si>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</si>
  <si>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</si>
  <si>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</si>
  <si>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</si>
  <si>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</si>
  <si>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</si>
  <si>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</si>
  <si>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</si>
  <si>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</si>
  <si>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</si>
  <si>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</si>
  <si>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</si>
  <si>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</si>
  <si>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</si>
  <si>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</si>
  <si>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</si>
  <si>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</si>
  <si>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</si>
  <si>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</si>
  <si>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</si>
  <si>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</si>
  <si>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</si>
  <si>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</si>
  <si>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</si>
  <si>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</si>
  <si>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</si>
  <si>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</si>
  <si>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</si>
  <si>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</si>
  <si>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</si>
  <si>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</si>
  <si>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</si>
  <si>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</si>
  <si>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</si>
  <si>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</si>
  <si>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</si>
  <si>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</si>
  <si>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</si>
  <si>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</si>
  <si>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</si>
  <si>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</si>
  <si>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</si>
  <si>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</si>
  <si>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</si>
  <si>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</si>
  <si>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</si>
  <si>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</si>
  <si>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</si>
  <si>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</si>
  <si>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</si>
  <si>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</si>
  <si>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</si>
  <si>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</si>
  <si>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</si>
  <si>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</si>
  <si>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</si>
  <si>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</si>
  <si>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</si>
  <si>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</si>
  <si>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</si>
  <si>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</si>
  <si>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</si>
  <si>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</si>
  <si>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</si>
  <si>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</si>
  <si>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</si>
  <si>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</si>
  <si>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</si>
  <si>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</si>
  <si>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</si>
  <si>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</si>
  <si>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</si>
  <si>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</si>
  <si>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</si>
  <si>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</si>
  <si>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</si>
  <si>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</si>
  <si>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</si>
  <si>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</si>
  <si>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</si>
  <si>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</si>
  <si>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</si>
  <si>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</si>
  <si>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</si>
  <si>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</si>
  <si>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</si>
  <si>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</si>
  <si>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</si>
  <si>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</si>
  <si>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</si>
  <si>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</si>
  <si>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</si>
  <si>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</si>
  <si>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</si>
  <si>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</si>
  <si>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</si>
  <si>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</si>
  <si>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</si>
  <si>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</si>
  <si>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</si>
  <si>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</si>
  <si>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</si>
  <si>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</si>
  <si>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</si>
  <si>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</si>
  <si>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</si>
  <si>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</si>
  <si>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</si>
  <si>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</si>
  <si>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</si>
  <si>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</si>
  <si>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</si>
  <si>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</si>
  <si>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</si>
  <si>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</si>
  <si>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</si>
  <si>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</si>
  <si>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</si>
  <si>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</si>
  <si>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</si>
  <si>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</si>
  <si>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</si>
  <si>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</si>
  <si>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</si>
  <si>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</si>
  <si>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</si>
  <si>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</si>
  <si>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</si>
  <si>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</si>
  <si>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</si>
  <si>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</si>
  <si>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</si>
  <si>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</si>
  <si>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</si>
  <si>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</si>
  <si>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</si>
  <si>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</si>
  <si>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</si>
  <si>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</si>
  <si>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</si>
  <si>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</si>
  <si>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</si>
  <si>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</si>
  <si>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</si>
  <si>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</si>
  <si>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</si>
  <si>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</si>
  <si>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</si>
  <si>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</si>
  <si>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</si>
  <si>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</si>
  <si>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</si>
  <si>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</si>
  <si>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</si>
  <si>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</si>
  <si>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</si>
  <si>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</si>
  <si>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</si>
  <si>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</si>
  <si>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</si>
  <si>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</si>
  <si>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</si>
  <si>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</si>
  <si>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</si>
  <si>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</si>
  <si>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</si>
  <si>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</si>
  <si>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</si>
  <si>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</si>
  <si>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</si>
  <si>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</si>
  <si>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</si>
  <si>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</si>
  <si>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</si>
  <si>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</si>
  <si>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</si>
  <si>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</si>
  <si>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</si>
  <si>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</si>
  <si>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</si>
  <si>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</si>
  <si>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</si>
  <si>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</si>
  <si>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</si>
  <si>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</si>
  <si>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</si>
  <si>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</si>
  <si>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</si>
  <si>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</si>
  <si>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</si>
  <si>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</si>
  <si>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</si>
  <si>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</si>
  <si>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</si>
  <si>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</si>
  <si>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</si>
  <si>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</si>
  <si>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</si>
  <si>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</si>
  <si>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</si>
  <si>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</si>
  <si>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</si>
  <si>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</si>
  <si>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</si>
  <si>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</si>
  <si>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</si>
  <si>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</si>
  <si>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</si>
  <si>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</si>
  <si>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</si>
  <si>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</si>
  <si>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</si>
  <si>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</si>
  <si>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</si>
  <si>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</si>
  <si>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</si>
  <si>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</si>
  <si>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</si>
  <si>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</si>
  <si>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</si>
  <si>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</si>
  <si>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</si>
  <si>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</si>
  <si>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</si>
  <si>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</si>
  <si>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</si>
  <si>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</si>
  <si>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</si>
  <si>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</si>
  <si>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</si>
  <si>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</si>
  <si>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</si>
  <si>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</si>
  <si>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</si>
  <si>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</si>
  <si>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</si>
  <si>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</si>
  <si>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</si>
  <si>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</si>
  <si>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</si>
  <si>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</si>
  <si>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</si>
  <si>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</si>
  <si>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</si>
  <si>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</si>
  <si>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</si>
  <si>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</si>
  <si>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</si>
  <si>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</si>
  <si>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</si>
  <si>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</si>
  <si>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</si>
  <si>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</si>
  <si>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</si>
  <si>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</si>
  <si>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</si>
  <si>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</si>
  <si>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</si>
  <si>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</si>
  <si>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</si>
  <si>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</si>
  <si>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</si>
  <si>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</si>
  <si>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</si>
  <si>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</si>
  <si>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</si>
  <si>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</si>
  <si>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</si>
  <si>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</si>
  <si>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</si>
  <si>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</si>
  <si>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</si>
  <si>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</si>
  <si>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</si>
  <si>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</si>
  <si>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</si>
  <si>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</si>
  <si>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</si>
  <si>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</si>
  <si>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</si>
  <si>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</si>
  <si>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</si>
  <si>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</si>
  <si>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</si>
  <si>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</si>
  <si>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</si>
  <si>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</si>
  <si>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</si>
  <si>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</si>
  <si>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</si>
  <si>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</si>
  <si>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</si>
  <si>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</si>
  <si>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</si>
  <si>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</si>
  <si>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</si>
  <si>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</si>
  <si>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</si>
  <si>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</si>
  <si>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</si>
  <si>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</si>
  <si>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</si>
  <si>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</si>
  <si>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</si>
  <si>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</si>
  <si>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</si>
  <si>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</si>
  <si>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</si>
  <si>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</si>
  <si>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</si>
  <si>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</si>
  <si>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</si>
  <si>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</si>
  <si>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</si>
  <si>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</si>
  <si>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</si>
  <si>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</si>
  <si>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</si>
  <si>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</si>
  <si>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</si>
  <si>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</si>
  <si>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</si>
  <si>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</si>
  <si>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</si>
  <si>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</si>
  <si>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</si>
  <si>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</si>
  <si>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</si>
  <si>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</si>
  <si>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</si>
  <si>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</si>
  <si>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</si>
  <si>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</si>
  <si>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</si>
  <si>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</si>
  <si>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</si>
  <si>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</si>
  <si>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</si>
  <si>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</si>
  <si>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</si>
  <si>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</si>
  <si>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</si>
  <si>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</si>
  <si>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</si>
  <si>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</si>
  <si>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</si>
  <si>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</si>
  <si>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</si>
  <si>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</si>
  <si>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</si>
  <si>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</si>
  <si>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</si>
  <si>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</si>
  <si>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</si>
  <si>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</si>
  <si>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</si>
  <si>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</si>
  <si>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</si>
  <si>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</si>
  <si>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</si>
  <si>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</si>
  <si>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</si>
  <si>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</si>
  <si>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</si>
  <si>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</si>
  <si>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</si>
  <si>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</si>
  <si>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</si>
  <si>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</si>
  <si>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</si>
  <si>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</si>
  <si>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</si>
  <si>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</si>
  <si>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</si>
  <si>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</si>
  <si>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</si>
  <si>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</si>
  <si>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</si>
  <si>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</si>
  <si>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</si>
  <si>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</si>
  <si>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</si>
  <si>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</si>
  <si>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</si>
  <si>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</si>
  <si>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</si>
  <si>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</si>
  <si>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</si>
  <si>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</si>
  <si>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</si>
  <si>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</si>
  <si>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</si>
  <si>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</si>
  <si>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</si>
  <si>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</si>
  <si>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</si>
  <si>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</si>
  <si>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</si>
  <si>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</si>
  <si>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</si>
  <si>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</si>
  <si>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</si>
  <si>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</si>
  <si>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</si>
  <si>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</si>
  <si>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</si>
  <si>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</si>
  <si>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</si>
  <si>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</si>
  <si>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</si>
  <si>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</si>
  <si>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</si>
  <si>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</si>
  <si>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</si>
  <si>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</si>
  <si>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</si>
  <si>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</si>
  <si>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</si>
  <si>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</si>
  <si>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</si>
  <si>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</si>
  <si>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</si>
  <si>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</si>
  <si>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</si>
  <si>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</si>
  <si>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</si>
  <si>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</si>
  <si>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</si>
  <si>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</si>
  <si>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</si>
  <si>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</si>
  <si>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</si>
  <si>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</si>
  <si>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</si>
  <si>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</si>
  <si>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</si>
  <si>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</si>
  <si>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</si>
  <si>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</si>
  <si>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</si>
  <si>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</si>
  <si>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</si>
  <si>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</si>
  <si>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</si>
  <si>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</si>
  <si>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</si>
  <si>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</si>
  <si>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</si>
  <si>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</si>
  <si>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</si>
  <si>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</si>
  <si>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</si>
  <si>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</si>
  <si>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</si>
  <si>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</si>
  <si>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</si>
  <si>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</si>
  <si>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</si>
  <si>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</si>
  <si>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</si>
  <si>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</si>
  <si>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</si>
  <si>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</si>
  <si>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</si>
  <si>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</si>
  <si>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</si>
  <si>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</si>
  <si>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</si>
  <si>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</si>
  <si>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</si>
  <si>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</si>
  <si>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</si>
  <si>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</si>
  <si>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</si>
  <si>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</si>
  <si>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</si>
  <si>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</si>
  <si>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</si>
  <si>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</si>
  <si>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</si>
  <si>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</si>
  <si>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</si>
  <si>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</si>
  <si>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</si>
  <si>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</si>
  <si>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</si>
  <si>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</si>
  <si>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</si>
  <si>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</si>
  <si>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</si>
  <si>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</si>
  <si>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</si>
  <si>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</si>
  <si>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</si>
  <si>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</si>
  <si>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</si>
  <si>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</si>
  <si>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</si>
  <si>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</si>
  <si>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</si>
  <si>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</si>
  <si>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</si>
  <si>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</si>
  <si>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</si>
  <si>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</si>
  <si>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</si>
  <si>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</si>
  <si>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</si>
  <si>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</si>
  <si>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</si>
  <si>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</si>
  <si>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</si>
  <si>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</si>
  <si>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</si>
  <si>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</si>
  <si>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</si>
  <si>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</si>
  <si>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</si>
  <si>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</si>
  <si>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</si>
  <si>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</si>
  <si>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</si>
  <si>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</si>
  <si>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</si>
  <si>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</si>
  <si>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</si>
  <si>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</si>
  <si>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</si>
  <si>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</si>
  <si>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</si>
  <si>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</si>
  <si>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</si>
  <si>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</si>
  <si>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</si>
  <si>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</si>
  <si>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</si>
  <si>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</si>
  <si>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</si>
  <si>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</si>
  <si>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</si>
  <si>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</si>
  <si>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</si>
  <si>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</si>
  <si>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</si>
  <si>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</si>
  <si>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</si>
  <si>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</si>
  <si>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</si>
  <si>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</si>
  <si>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</si>
  <si>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</si>
  <si>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</si>
  <si>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</si>
  <si>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</si>
  <si>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</si>
  <si>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</si>
  <si>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</si>
  <si>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</si>
  <si>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</si>
  <si>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</si>
  <si>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</si>
  <si>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</si>
  <si>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</si>
  <si>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</si>
  <si>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</si>
  <si>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</si>
  <si>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</si>
  <si>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</si>
  <si>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</si>
  <si>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</si>
  <si>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</si>
  <si>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</si>
  <si>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</si>
  <si>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</si>
  <si>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</si>
  <si>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</si>
  <si>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</si>
  <si>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</si>
  <si>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</si>
  <si>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</si>
  <si>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</si>
  <si>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</si>
  <si>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</si>
  <si>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</si>
  <si>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</si>
  <si>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</si>
  <si>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</si>
  <si>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</si>
  <si>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</si>
  <si>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</si>
  <si>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</si>
  <si>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</si>
  <si>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</si>
  <si>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</si>
  <si>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</si>
  <si>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</si>
  <si>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</si>
  <si>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</si>
  <si>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</si>
  <si>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</si>
  <si>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</si>
  <si>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</si>
  <si>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</si>
  <si>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</si>
  <si>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</si>
  <si>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</si>
  <si>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</si>
  <si>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</si>
  <si>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</si>
  <si>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</si>
  <si>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</si>
  <si>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</si>
  <si>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</si>
  <si>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</si>
  <si>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</si>
  <si>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</si>
  <si>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</si>
  <si>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</si>
  <si>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</si>
  <si>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</si>
  <si>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</si>
  <si>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</si>
  <si>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</si>
  <si>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</si>
  <si>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</si>
  <si>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</si>
  <si>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</si>
  <si>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</si>
  <si>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</si>
  <si>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</si>
  <si>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</si>
  <si>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</si>
  <si>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</si>
  <si>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</si>
  <si>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</si>
  <si>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</si>
  <si>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</si>
  <si>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</si>
  <si>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</si>
  <si>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</si>
  <si>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</si>
  <si>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</si>
  <si>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</si>
  <si>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</si>
  <si>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</si>
  <si>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</si>
  <si>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</si>
  <si>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</si>
  <si>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</si>
  <si>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</si>
  <si>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</si>
  <si>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</si>
  <si>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</si>
  <si>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</si>
  <si>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</si>
  <si>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</si>
  <si>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</si>
  <si>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</si>
  <si>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</si>
  <si>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</si>
  <si>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</si>
  <si>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</si>
  <si>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</si>
  <si>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</si>
  <si>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</si>
  <si>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</si>
  <si>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</si>
  <si>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</si>
  <si>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</si>
  <si>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</si>
  <si>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</si>
  <si>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</si>
  <si>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</si>
  <si>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</si>
  <si>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</si>
  <si>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</si>
  <si>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</si>
  <si>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</si>
  <si>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</si>
  <si>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</si>
  <si>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</si>
  <si>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</si>
  <si>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</si>
  <si>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</si>
  <si>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</si>
  <si>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</si>
  <si>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</si>
  <si>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</si>
  <si>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</si>
  <si>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</si>
  <si>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</si>
  <si>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</si>
  <si>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</si>
  <si>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</si>
  <si>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</si>
  <si>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</si>
  <si>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</si>
  <si>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</si>
  <si>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</si>
  <si>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</si>
  <si>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</si>
  <si>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</si>
  <si>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</si>
  <si>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</si>
  <si>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</si>
  <si>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</si>
  <si>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</si>
  <si>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</si>
  <si>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</si>
  <si>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</si>
  <si>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</si>
  <si>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</si>
  <si>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</si>
  <si>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</si>
  <si>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</si>
  <si>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</si>
  <si>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</si>
  <si>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</si>
  <si>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</si>
  <si>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</si>
  <si>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</si>
  <si>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</si>
  <si>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</si>
  <si>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</si>
  <si>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</si>
  <si>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</si>
  <si>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</si>
  <si>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</si>
  <si>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</si>
  <si>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</si>
  <si>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</si>
  <si>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</si>
  <si>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</si>
  <si>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</si>
  <si>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</si>
  <si>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</si>
  <si>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</si>
  <si>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</si>
  <si>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</si>
  <si>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</si>
  <si>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</si>
  <si>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</si>
  <si>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</si>
  <si>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</si>
  <si>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</si>
  <si>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</si>
  <si>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</si>
  <si>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</si>
  <si>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</si>
  <si>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</si>
  <si>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</si>
  <si>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</si>
  <si>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</si>
  <si>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</si>
  <si>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</si>
  <si>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</si>
  <si>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</si>
  <si>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</si>
  <si>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</si>
  <si>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</si>
  <si>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</si>
  <si>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</si>
  <si>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</si>
  <si>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</si>
  <si>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</si>
  <si>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</si>
  <si>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</si>
  <si>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</si>
  <si>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</si>
  <si>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</si>
  <si>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</si>
  <si>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</si>
  <si>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</si>
  <si>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</si>
  <si>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</si>
  <si>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</si>
  <si>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</si>
  <si>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</si>
  <si>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</si>
  <si>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</si>
  <si>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</si>
  <si>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</si>
  <si>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</si>
  <si>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</si>
  <si>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</si>
  <si>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</si>
  <si>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</si>
  <si>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</si>
  <si>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</si>
  <si>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</si>
  <si>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</si>
  <si>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</si>
  <si>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</si>
  <si>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</si>
  <si>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</si>
  <si>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</si>
  <si>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</si>
  <si>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</si>
  <si>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</si>
  <si>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</si>
  <si>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</si>
  <si>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</si>
  <si>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</si>
  <si>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</si>
  <si>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</si>
  <si>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</si>
  <si>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</si>
  <si>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</si>
  <si>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</si>
  <si>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</si>
  <si>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</si>
  <si>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</si>
  <si>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</si>
  <si>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</si>
  <si>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</si>
  <si>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</si>
  <si>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</si>
  <si>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</si>
  <si>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</si>
  <si>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</si>
  <si>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</si>
  <si>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</si>
  <si>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</si>
  <si>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</si>
  <si>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</si>
  <si>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</si>
  <si>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</si>
  <si>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</si>
  <si>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</si>
  <si>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</si>
  <si>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</si>
  <si>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</si>
  <si>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</si>
  <si>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</si>
  <si>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</si>
  <si>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</si>
  <si>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</si>
  <si>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</si>
  <si>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</si>
  <si>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</si>
  <si>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</si>
  <si>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</si>
  <si>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</si>
  <si>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</si>
  <si>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</si>
  <si>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</si>
  <si>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</si>
  <si>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</si>
  <si>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</si>
  <si>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</si>
  <si>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</si>
  <si>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</si>
  <si>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</si>
  <si>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</si>
  <si>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</si>
  <si>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</si>
  <si>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</si>
  <si>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</si>
  <si>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</si>
  <si>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</si>
  <si>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</si>
  <si>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</si>
  <si>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</si>
  <si>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</si>
  <si>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</si>
  <si>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</si>
  <si>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</si>
  <si>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</si>
  <si>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</si>
  <si>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</si>
  <si>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</si>
  <si>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</si>
  <si>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</si>
  <si>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</si>
  <si>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</si>
  <si>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</si>
  <si>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</si>
  <si>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</si>
  <si>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</si>
  <si>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</si>
  <si>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</si>
  <si>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</si>
  <si>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</si>
  <si>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</si>
  <si>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</si>
  <si>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</si>
  <si>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</si>
  <si>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</si>
  <si>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</si>
  <si>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</si>
  <si>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</si>
  <si>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</si>
  <si>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</si>
  <si>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</si>
  <si>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</si>
  <si>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</si>
  <si>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</si>
  <si>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</si>
  <si>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</si>
  <si>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</si>
  <si>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</si>
  <si>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</si>
  <si>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</si>
  <si>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</si>
  <si>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</si>
  <si>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</si>
  <si>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</si>
  <si>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</si>
  <si>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</si>
  <si>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</si>
  <si>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</si>
  <si>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</si>
  <si>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</si>
  <si>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</si>
  <si>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</si>
  <si>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</si>
  <si>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</si>
  <si>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</si>
  <si>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</si>
  <si>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</si>
  <si>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</si>
  <si>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</si>
  <si>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</si>
  <si>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</si>
  <si>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</si>
  <si>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</si>
  <si>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</si>
  <si>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</si>
  <si>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</si>
  <si>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</si>
  <si>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</si>
  <si>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</si>
  <si>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</si>
  <si>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</si>
  <si>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</si>
  <si>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</si>
  <si>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</si>
  <si>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</si>
  <si>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</si>
  <si>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</si>
  <si>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</si>
  <si>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</si>
  <si>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</si>
  <si>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</si>
  <si>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</si>
  <si>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</si>
  <si>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</si>
  <si>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</si>
  <si>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</si>
  <si>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</si>
  <si>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</si>
  <si>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</si>
  <si>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</si>
  <si>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</si>
  <si>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</si>
  <si>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</si>
  <si>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</si>
  <si>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</si>
  <si>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</si>
  <si>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</si>
  <si>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</si>
  <si>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</si>
  <si>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</si>
  <si>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</si>
  <si>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</si>
  <si>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</si>
  <si>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</si>
  <si>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</si>
  <si>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</si>
  <si>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</si>
  <si>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</si>
  <si>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</si>
  <si>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</si>
  <si>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</si>
  <si>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</si>
  <si>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</si>
  <si>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</si>
  <si>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</si>
  <si>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</si>
  <si>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</si>
  <si>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</si>
  <si>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</si>
  <si>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</si>
  <si>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</si>
  <si>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</si>
  <si>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</si>
  <si>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</si>
  <si>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</si>
  <si>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</si>
  <si>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</si>
  <si>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</si>
  <si>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</si>
  <si>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</si>
  <si>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</si>
  <si>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</si>
  <si>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</si>
  <si>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</si>
  <si>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</si>
  <si>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</si>
  <si>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</si>
  <si>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</si>
  <si>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</si>
  <si>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</si>
  <si>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</si>
  <si>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</si>
  <si>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</si>
  <si>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</si>
  <si>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</si>
  <si>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</si>
  <si>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</si>
  <si>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</si>
  <si>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</si>
  <si>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</si>
  <si>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</si>
  <si>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</si>
  <si>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</si>
  <si>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</si>
  <si>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</si>
  <si>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</si>
  <si>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</si>
  <si>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</si>
  <si>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</si>
  <si>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</si>
  <si>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</si>
  <si>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</si>
  <si>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</si>
  <si>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</si>
  <si>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</si>
  <si>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</si>
  <si>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</si>
  <si>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</si>
  <si>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</si>
  <si>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</si>
  <si>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</si>
  <si>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</si>
  <si>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</si>
  <si>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</si>
  <si>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</si>
  <si>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</si>
  <si>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</si>
  <si>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</si>
  <si>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</si>
  <si>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</si>
  <si>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</si>
  <si>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</si>
  <si>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</si>
  <si>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</si>
  <si>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</si>
  <si>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</si>
  <si>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</si>
  <si>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</si>
  <si>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</si>
  <si>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</si>
  <si>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</si>
  <si>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</si>
  <si>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</si>
  <si>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</si>
  <si>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</si>
  <si>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</si>
  <si>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</si>
  <si>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</si>
  <si>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</si>
  <si>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</si>
  <si>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</si>
  <si>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</si>
  <si>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</si>
  <si>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</si>
  <si>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</si>
  <si>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</si>
  <si>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</si>
  <si>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</si>
  <si>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</si>
  <si>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</si>
  <si>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</si>
  <si>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</si>
  <si>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</si>
  <si>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</si>
  <si>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</si>
  <si>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</si>
  <si>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</si>
  <si>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</si>
  <si>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</si>
  <si>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</si>
  <si>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</si>
  <si>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</si>
  <si>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</si>
  <si>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</si>
  <si>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</si>
  <si>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</si>
  <si>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</si>
  <si>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</si>
  <si>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</si>
  <si>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</si>
  <si>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</si>
  <si>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</si>
  <si>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</si>
  <si>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</si>
  <si>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</si>
  <si>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</si>
  <si>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</si>
  <si>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</si>
  <si>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</si>
  <si>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</si>
  <si>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</si>
  <si>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</si>
  <si>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</si>
  <si>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</si>
  <si>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</si>
  <si>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</si>
  <si>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</si>
  <si>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</si>
  <si>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</si>
  <si>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</si>
  <si>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</si>
  <si>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</si>
  <si>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</si>
  <si>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</si>
  <si>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</si>
  <si>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</si>
  <si>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</si>
  <si>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</si>
  <si>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</si>
  <si>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</si>
  <si>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</si>
  <si>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</si>
  <si>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</si>
  <si>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</si>
  <si>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</si>
  <si>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</si>
  <si>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</si>
  <si>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</si>
  <si>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</si>
  <si>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</si>
  <si>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</si>
  <si>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</si>
  <si>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</si>
  <si>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</si>
  <si>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</si>
  <si>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</si>
  <si>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</si>
  <si>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</si>
  <si>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</si>
  <si>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</si>
  <si>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</si>
  <si>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</si>
  <si>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</si>
  <si>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</si>
  <si>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</si>
  <si>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</si>
  <si>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</si>
  <si>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</si>
  <si>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</si>
  <si>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</si>
  <si>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</si>
  <si>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</si>
  <si>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</si>
  <si>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</si>
  <si>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</si>
  <si>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</si>
  <si>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</si>
  <si>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</si>
  <si>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</si>
  <si>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</si>
  <si>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</si>
  <si>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</si>
  <si>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</si>
  <si>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</si>
  <si>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</si>
  <si>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</si>
  <si>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</si>
  <si>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</si>
  <si>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</si>
  <si>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</si>
  <si>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</si>
  <si>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</si>
  <si>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</si>
  <si>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</si>
  <si>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</si>
  <si>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</si>
  <si>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</si>
  <si>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</si>
  <si>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</si>
  <si>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</si>
  <si>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</si>
  <si>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</si>
  <si>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</si>
  <si>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</si>
  <si>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</si>
  <si>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</si>
  <si>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</si>
  <si>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</si>
  <si>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</si>
  <si>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</si>
  <si>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</si>
  <si>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</si>
  <si>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</si>
  <si>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</si>
  <si>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</si>
  <si>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</si>
  <si>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</si>
  <si>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</si>
  <si>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</si>
  <si>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</si>
  <si>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</si>
  <si>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</si>
  <si>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</si>
  <si>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</si>
  <si>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</si>
  <si>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</si>
  <si>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</si>
  <si>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</si>
  <si>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</si>
  <si>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</si>
  <si>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</si>
  <si>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</si>
  <si>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</si>
  <si>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</si>
  <si>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</si>
  <si>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</si>
  <si>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</si>
  <si>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</si>
  <si>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</si>
  <si>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</si>
  <si>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</si>
  <si>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</si>
  <si>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</si>
  <si>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</si>
  <si>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</si>
  <si>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</si>
  <si>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</si>
  <si>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</si>
  <si>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</si>
  <si>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</si>
  <si>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</si>
  <si>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</si>
  <si>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</si>
  <si>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</si>
  <si>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</si>
  <si>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</si>
  <si>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</si>
  <si>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</si>
  <si>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</si>
  <si>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</si>
  <si>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</si>
  <si>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</si>
  <si>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</si>
  <si>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</si>
  <si>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</si>
  <si>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</si>
  <si>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</si>
  <si>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</si>
  <si>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</si>
  <si>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</si>
  <si>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</si>
  <si>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</si>
  <si>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</si>
  <si>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</si>
  <si>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</si>
  <si>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</si>
  <si>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</si>
  <si>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</si>
  <si>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</si>
  <si>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</si>
  <si>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</si>
  <si>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</si>
  <si>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</si>
  <si>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</si>
  <si>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</si>
  <si>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</si>
  <si>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</si>
  <si>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</si>
  <si>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</si>
  <si>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</si>
  <si>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</si>
  <si>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</si>
  <si>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</si>
  <si>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</si>
  <si>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</si>
  <si>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</si>
  <si>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</si>
  <si>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</si>
  <si>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</si>
  <si>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</si>
  <si>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</si>
  <si>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</si>
  <si>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</si>
  <si>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</si>
  <si>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</si>
  <si>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</si>
  <si>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</si>
  <si>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</si>
  <si>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</si>
  <si>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</si>
  <si>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</si>
  <si>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</si>
  <si>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</si>
  <si>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</si>
  <si>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</si>
  <si>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</si>
  <si>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</si>
  <si>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</si>
  <si>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</si>
  <si>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</si>
  <si>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</si>
  <si>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</si>
  <si>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</si>
  <si>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</si>
  <si>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</si>
  <si>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</si>
  <si>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</si>
  <si>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</si>
  <si>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</si>
  <si>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</si>
  <si>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</si>
  <si>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</si>
  <si>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</si>
  <si>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</si>
  <si>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</si>
  <si>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</si>
  <si>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</si>
  <si>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</si>
  <si>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</si>
  <si>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</si>
  <si>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</si>
  <si>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</si>
  <si>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</si>
  <si>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</si>
  <si>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</si>
  <si>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</si>
  <si>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</si>
  <si>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</si>
  <si>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</si>
  <si>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</si>
  <si>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</si>
  <si>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</si>
  <si>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</si>
  <si>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</si>
  <si>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</si>
  <si>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</si>
  <si>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</si>
  <si>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</si>
  <si>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</si>
  <si>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</si>
  <si>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</si>
  <si>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</si>
  <si>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</si>
  <si>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</si>
  <si>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</si>
  <si>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</si>
  <si>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</si>
  <si>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</si>
  <si>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</si>
  <si>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</si>
  <si>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</si>
  <si>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</si>
  <si>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</si>
  <si>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</si>
  <si>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</si>
  <si>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</si>
  <si>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</si>
  <si>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</si>
  <si>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</si>
  <si>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</si>
  <si>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</si>
  <si>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</si>
  <si>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</si>
  <si>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</si>
  <si>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</si>
  <si>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</si>
  <si>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</si>
  <si>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</si>
  <si>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</si>
  <si>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</si>
  <si>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</si>
  <si>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</si>
  <si>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</si>
  <si>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</si>
  <si>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</si>
  <si>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</si>
  <si>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</si>
  <si>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</si>
  <si>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</si>
  <si>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</si>
  <si>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</si>
  <si>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</si>
  <si>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</si>
  <si>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</si>
  <si>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</si>
  <si>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</si>
  <si>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</si>
  <si>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</si>
  <si>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</si>
  <si>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</si>
  <si>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</si>
  <si>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</si>
  <si>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</si>
  <si>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</si>
  <si>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</si>
  <si>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</si>
  <si>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</si>
  <si>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</si>
  <si>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</si>
  <si>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</si>
  <si>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</si>
  <si>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</si>
  <si>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</si>
  <si>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</si>
  <si>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</si>
  <si>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</si>
  <si>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</si>
  <si>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</si>
  <si>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</si>
  <si>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</si>
  <si>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</si>
  <si>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</si>
  <si>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</si>
  <si>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</si>
  <si>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</si>
  <si>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</si>
  <si>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</si>
  <si>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</si>
  <si>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</si>
  <si>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</si>
  <si>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</si>
  <si>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</si>
  <si>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</si>
  <si>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</si>
  <si>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</si>
  <si>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</si>
  <si>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</si>
  <si>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</si>
  <si>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</si>
  <si>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</si>
  <si>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</si>
  <si>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</si>
  <si>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</si>
  <si>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</si>
  <si>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</si>
  <si>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</si>
  <si>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</si>
  <si>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</si>
  <si>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</si>
  <si>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</si>
  <si>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</si>
  <si>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</si>
  <si>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</si>
  <si>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</si>
  <si>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</si>
  <si>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</si>
  <si>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</si>
  <si>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</si>
  <si>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</si>
  <si>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</si>
  <si>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</si>
  <si>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</si>
  <si>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</si>
  <si>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</si>
  <si>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</si>
  <si>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</si>
  <si>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</si>
  <si>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</si>
  <si>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</si>
  <si>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</si>
  <si>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</si>
  <si>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</si>
  <si>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</si>
  <si>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</si>
  <si>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</si>
  <si>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</si>
  <si>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</si>
  <si>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</si>
  <si>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</si>
  <si>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</si>
  <si>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</si>
  <si>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</si>
  <si>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</si>
  <si>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</si>
  <si>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</si>
  <si>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</si>
  <si>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</si>
  <si>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</si>
  <si>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</si>
  <si>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</si>
  <si>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</si>
  <si>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</si>
  <si>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</si>
  <si>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</si>
  <si>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</si>
  <si>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</si>
  <si>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</si>
  <si>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</si>
  <si>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</si>
  <si>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</si>
  <si>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</si>
  <si>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</si>
  <si>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</si>
  <si>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</si>
  <si>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</si>
  <si>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</si>
  <si>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</si>
  <si>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</si>
  <si>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</si>
  <si>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</si>
  <si>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</si>
  <si>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</si>
  <si>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</si>
  <si>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</si>
  <si>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</si>
  <si>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</si>
  <si>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</si>
  <si>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</si>
  <si>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</si>
  <si>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</si>
  <si>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</si>
  <si>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</si>
  <si>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</si>
  <si>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</si>
  <si>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</si>
  <si>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</si>
  <si>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</si>
  <si>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</si>
  <si>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</si>
  <si>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</si>
  <si>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</si>
  <si>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</si>
  <si>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</si>
  <si>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</si>
  <si>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</si>
  <si>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</si>
  <si>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</si>
  <si>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</si>
  <si>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</si>
  <si>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</si>
  <si>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</si>
  <si>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</si>
  <si>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</si>
  <si>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</si>
  <si>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</si>
  <si>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</si>
  <si>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</si>
  <si>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</si>
  <si>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</si>
  <si>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</si>
  <si>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</si>
  <si>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</si>
  <si>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</si>
  <si>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</si>
  <si>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</si>
  <si>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</si>
  <si>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</si>
  <si>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</si>
  <si>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</si>
  <si>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</si>
  <si>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</si>
  <si>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</si>
  <si>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</si>
  <si>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</si>
  <si>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</si>
  <si>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</si>
  <si>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</si>
  <si>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</si>
  <si>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</si>
  <si>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</si>
  <si>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</si>
  <si>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</si>
  <si>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</si>
  <si>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</si>
  <si>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</si>
  <si>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</si>
  <si>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</si>
  <si>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</si>
  <si>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</si>
  <si>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</si>
  <si>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</si>
  <si>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</si>
  <si>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</si>
  <si>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</si>
  <si>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</si>
  <si>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</si>
  <si>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</si>
  <si>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</si>
  <si>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</si>
  <si>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</si>
  <si>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</si>
  <si>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</si>
  <si>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</si>
  <si>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</si>
  <si>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</si>
  <si>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</si>
  <si>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</si>
  <si>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</si>
  <si>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</si>
  <si>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</si>
  <si>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</si>
  <si>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</si>
  <si>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</si>
  <si>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</si>
  <si>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</si>
  <si>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</si>
  <si>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</si>
  <si>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</si>
  <si>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</si>
  <si>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</si>
  <si>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</si>
  <si>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</si>
  <si>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</si>
  <si>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</si>
  <si>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</si>
  <si>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</si>
  <si>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</si>
  <si>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</si>
  <si>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</si>
  <si>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</si>
  <si>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</si>
  <si>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</si>
  <si>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</si>
  <si>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</si>
  <si>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</si>
  <si>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</si>
  <si>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</si>
  <si>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</si>
  <si>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</si>
  <si>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</si>
  <si>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</si>
  <si>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</si>
  <si>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</si>
  <si>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</si>
  <si>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</si>
  <si>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</si>
  <si>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</si>
  <si>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</si>
  <si>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</si>
  <si>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</si>
  <si>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</si>
  <si>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</si>
  <si>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</si>
  <si>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</si>
  <si>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</si>
  <si>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</si>
  <si>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</si>
  <si>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</si>
  <si>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</si>
  <si>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</si>
  <si>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</si>
  <si>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</si>
  <si>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</si>
  <si>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</si>
  <si>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</si>
  <si>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</si>
  <si>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</si>
  <si>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</si>
  <si>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</si>
  <si>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</si>
  <si>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</si>
  <si>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</si>
  <si>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</si>
  <si>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</si>
  <si>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</si>
  <si>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</si>
  <si>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</si>
  <si>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</si>
  <si>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</si>
  <si>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</si>
  <si>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</si>
  <si>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</si>
  <si>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</si>
  <si>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</si>
  <si>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</si>
  <si>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</si>
  <si>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</si>
  <si>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</si>
  <si>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</si>
  <si>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</si>
  <si>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</si>
  <si>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</si>
  <si>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</si>
  <si>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</si>
  <si>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</si>
  <si>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</si>
  <si>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</si>
  <si>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</si>
  <si>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</si>
  <si>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</si>
  <si>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</si>
  <si>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</si>
  <si>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</si>
  <si>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</si>
  <si>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</si>
  <si>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</si>
  <si>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</si>
  <si>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</si>
  <si>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</si>
  <si>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</si>
  <si>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</si>
  <si>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</si>
  <si>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</si>
  <si>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</si>
  <si>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</si>
  <si>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</si>
  <si>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</si>
  <si>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</si>
  <si>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</si>
  <si>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</si>
  <si>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</si>
  <si>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</si>
  <si>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</si>
  <si>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</si>
  <si>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</si>
  <si>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</si>
  <si>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</si>
  <si>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</si>
  <si>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</si>
  <si>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</si>
  <si>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</si>
  <si>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</si>
  <si>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</si>
  <si>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</si>
  <si>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</si>
  <si>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</si>
  <si>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</si>
  <si>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</si>
  <si>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</si>
  <si>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</si>
  <si>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</si>
  <si>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</si>
  <si>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</si>
  <si>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</si>
  <si>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</si>
  <si>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</si>
  <si>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</si>
  <si>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</si>
  <si>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</si>
  <si>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</si>
  <si>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</si>
  <si>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</si>
  <si>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</si>
  <si>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</si>
  <si>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</si>
  <si>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</si>
  <si>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</si>
  <si>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</si>
  <si>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</si>
  <si>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</si>
  <si>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</si>
  <si>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</si>
  <si>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</si>
  <si>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</si>
  <si>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</si>
  <si>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</si>
  <si>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</si>
  <si>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</si>
  <si>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</si>
  <si>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</si>
  <si>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</si>
  <si>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</si>
  <si>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</si>
  <si>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</si>
  <si>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</si>
  <si>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</si>
  <si>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</si>
  <si>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</si>
  <si>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</si>
  <si>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</si>
  <si>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</si>
  <si>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</si>
  <si>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</si>
  <si>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</si>
  <si>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</si>
  <si>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</si>
  <si>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</si>
  <si>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</si>
  <si>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</si>
  <si>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</si>
  <si>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</si>
  <si>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</si>
  <si>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</si>
  <si>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</si>
  <si>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</si>
  <si>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</si>
  <si>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</si>
  <si>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</si>
  <si>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</si>
  <si>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</si>
  <si>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</si>
  <si>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</si>
  <si>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</si>
  <si>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</si>
  <si>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</si>
  <si>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</si>
  <si>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</si>
  <si>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</si>
  <si>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</si>
  <si>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</si>
  <si>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</si>
  <si>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</si>
  <si>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</si>
  <si>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</si>
  <si>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</si>
  <si>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</si>
  <si>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</si>
  <si>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</si>
  <si>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</si>
  <si>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</si>
  <si>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</si>
  <si>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</si>
  <si>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</si>
  <si>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</si>
  <si>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</si>
  <si>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</si>
  <si>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</si>
  <si>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</si>
  <si>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</si>
  <si>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</si>
  <si>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</si>
  <si>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</si>
  <si>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</si>
  <si>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</si>
  <si>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</si>
  <si>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</si>
  <si>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</si>
  <si>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</si>
  <si>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</si>
  <si>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</si>
  <si>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</si>
  <si>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</si>
  <si>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</si>
  <si>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</si>
  <si>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</si>
  <si>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</si>
  <si>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</si>
  <si>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</si>
  <si>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</si>
  <si>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</si>
  <si>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</si>
  <si>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</si>
  <si>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</si>
  <si>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</si>
  <si>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</si>
  <si>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</si>
  <si>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</si>
  <si>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</si>
  <si>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</si>
  <si>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</si>
  <si>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</si>
  <si>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</si>
  <si>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</si>
  <si>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</si>
  <si>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</si>
  <si>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</si>
  <si>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</si>
  <si>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</si>
  <si>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</si>
  <si>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</si>
  <si>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</si>
  <si>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</si>
  <si>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</si>
  <si>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</si>
  <si>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</si>
  <si>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</si>
  <si>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</si>
  <si>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</si>
  <si>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</si>
  <si>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</si>
  <si>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</si>
  <si>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</si>
  <si>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</si>
  <si>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</si>
  <si>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</si>
  <si>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</si>
  <si>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</si>
  <si>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</si>
  <si>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</si>
  <si>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</si>
  <si>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</si>
  <si>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</si>
  <si>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</si>
  <si>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</si>
  <si>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</si>
  <si>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</si>
  <si>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</si>
  <si>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</si>
  <si>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</si>
  <si>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</si>
  <si>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</si>
  <si>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</si>
  <si>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</si>
  <si>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</si>
  <si>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</si>
  <si>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</si>
  <si>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</si>
  <si>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</si>
  <si>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</si>
  <si>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</si>
  <si>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</si>
  <si>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</si>
  <si>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</si>
  <si>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</si>
  <si>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</si>
  <si>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</si>
  <si>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</si>
  <si>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</si>
  <si>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</si>
  <si>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</si>
  <si>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</si>
  <si>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</si>
  <si>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</si>
  <si>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</si>
  <si>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</si>
  <si>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</si>
  <si>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</si>
  <si>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</si>
  <si>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</si>
  <si>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</si>
  <si>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</si>
  <si>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</si>
  <si>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</si>
  <si>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</si>
  <si>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</si>
  <si>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</si>
  <si>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</si>
  <si>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</si>
  <si>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</si>
  <si>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</si>
  <si>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</si>
  <si>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</si>
  <si>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</si>
  <si>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</si>
  <si>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</si>
  <si>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</si>
  <si>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</si>
  <si>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</si>
  <si>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</si>
  <si>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</si>
  <si>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</si>
  <si>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</si>
  <si>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</si>
  <si>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</si>
  <si>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</si>
  <si>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</si>
  <si>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</si>
  <si>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</si>
  <si>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</si>
  <si>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</si>
  <si>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</si>
  <si>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</si>
  <si>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</si>
  <si>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</si>
  <si>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</si>
  <si>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</si>
  <si>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</si>
  <si>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</si>
  <si>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</si>
  <si>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</si>
  <si>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</si>
  <si>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</si>
  <si>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</si>
  <si>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</si>
  <si>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</si>
  <si>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</si>
  <si>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</si>
  <si>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</si>
  <si>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</si>
  <si>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</si>
  <si>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</si>
  <si>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</si>
  <si>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</si>
  <si>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</si>
  <si>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</si>
  <si>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</si>
  <si>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</si>
  <si>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</si>
  <si>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</si>
  <si>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</si>
  <si>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</si>
  <si>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</si>
  <si>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</si>
  <si>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</si>
  <si>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</si>
  <si>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</si>
  <si>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</si>
  <si>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</si>
  <si>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</si>
  <si>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</si>
  <si>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</si>
  <si>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</si>
  <si>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</si>
  <si>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</si>
  <si>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</si>
  <si>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</si>
  <si>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</si>
  <si>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</si>
  <si>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</si>
  <si>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</si>
  <si>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</si>
  <si>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</si>
  <si>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</si>
  <si>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</si>
  <si>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</si>
  <si>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</si>
  <si>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</si>
  <si>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</si>
  <si>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</si>
  <si>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</si>
  <si>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</si>
  <si>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</si>
  <si>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</si>
  <si>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</si>
  <si>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</si>
  <si>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</si>
  <si>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</si>
  <si>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</si>
  <si>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</si>
  <si>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</si>
  <si>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</si>
  <si>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</si>
  <si>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</si>
  <si>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</si>
  <si>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</si>
  <si>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</si>
  <si>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</si>
  <si>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</si>
  <si>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</si>
  <si>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</si>
  <si>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</si>
  <si>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</si>
  <si>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</si>
  <si>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</si>
  <si>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</si>
  <si>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</si>
  <si>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</si>
  <si>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</si>
  <si>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</si>
  <si>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</si>
  <si>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</si>
  <si>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</si>
  <si>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</si>
  <si>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</si>
  <si>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</si>
  <si>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</si>
  <si>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</si>
  <si>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</si>
  <si>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</si>
  <si>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</si>
  <si>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</si>
  <si>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</si>
  <si>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</si>
  <si>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</si>
  <si>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</si>
  <si>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</si>
  <si>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</si>
  <si>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</si>
  <si>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</si>
  <si>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</si>
  <si>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</si>
  <si>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</si>
  <si>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</si>
  <si>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</si>
  <si>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</si>
  <si>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</si>
  <si>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</si>
  <si>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</si>
  <si>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</si>
  <si>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</si>
  <si>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</si>
  <si>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</si>
  <si>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</si>
  <si>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</si>
  <si>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</si>
  <si>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</si>
  <si>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</si>
  <si>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</si>
  <si>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</si>
  <si>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</si>
  <si>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</si>
  <si>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</si>
  <si>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</si>
  <si>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</si>
  <si>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</si>
  <si>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</si>
  <si>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</si>
  <si>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</si>
  <si>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</si>
  <si>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</si>
  <si>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</si>
  <si>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</si>
  <si>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</si>
  <si>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</si>
  <si>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</si>
  <si>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</si>
  <si>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</si>
  <si>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</si>
  <si>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</si>
  <si>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</si>
  <si>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</si>
  <si>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</si>
  <si>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</si>
  <si>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</si>
  <si>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</si>
  <si>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</si>
  <si>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</si>
  <si>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</si>
  <si>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</si>
  <si>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</si>
  <si>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</si>
  <si>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</si>
  <si>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</si>
  <si>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</si>
  <si>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</si>
  <si>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</si>
  <si>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</si>
  <si>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</si>
  <si>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</si>
  <si>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</si>
  <si>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</si>
  <si>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</si>
  <si>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</si>
  <si>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</si>
  <si>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</si>
  <si>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</si>
  <si>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</si>
  <si>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</si>
  <si>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</si>
  <si>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</si>
  <si>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</si>
  <si>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</si>
  <si>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</si>
  <si>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</si>
  <si>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</si>
  <si>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</si>
  <si>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</si>
  <si>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</si>
  <si>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</si>
  <si>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</si>
  <si>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</si>
  <si>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</si>
  <si>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</si>
  <si>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</si>
  <si>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</si>
  <si>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</si>
  <si>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</si>
  <si>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</si>
  <si>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</si>
  <si>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</si>
  <si>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</si>
  <si>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</si>
  <si>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</si>
  <si>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</si>
  <si>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</si>
  <si>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</si>
  <si>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</si>
  <si>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</si>
  <si>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</si>
  <si>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</si>
  <si>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</si>
  <si>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</si>
  <si>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</si>
  <si>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</si>
  <si>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</si>
  <si>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</si>
  <si>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</si>
  <si>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</si>
  <si>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</si>
  <si>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</si>
  <si>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</si>
  <si>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</si>
  <si>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</si>
  <si>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</si>
  <si>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</si>
  <si>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</si>
  <si>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</si>
  <si>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</si>
  <si>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</si>
  <si>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</si>
  <si>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</si>
  <si>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</si>
  <si>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</si>
  <si>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</si>
  <si>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</si>
  <si>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</si>
  <si>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</si>
  <si>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</si>
  <si>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</si>
  <si>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</si>
  <si>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</si>
  <si>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</si>
  <si>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</si>
  <si>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</si>
  <si>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</si>
  <si>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</si>
  <si>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</si>
  <si>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</si>
  <si>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</si>
  <si>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</si>
  <si>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</si>
  <si>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</si>
  <si>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</si>
  <si>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</si>
  <si>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</si>
  <si>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</si>
  <si>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</si>
  <si>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</si>
  <si>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</si>
  <si>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</si>
  <si>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</si>
  <si>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</si>
  <si>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</si>
  <si>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</si>
  <si>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</si>
  <si>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</si>
  <si>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</si>
  <si>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</si>
  <si>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</si>
  <si>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</si>
  <si>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</si>
  <si>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</si>
  <si>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</si>
  <si>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</si>
  <si>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</si>
  <si>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</si>
  <si>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</si>
  <si>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</si>
  <si>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</si>
  <si>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</si>
  <si>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</si>
  <si>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</si>
  <si>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</si>
  <si>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</si>
  <si>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</si>
  <si>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</si>
  <si>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</si>
  <si>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</si>
  <si>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</si>
  <si>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</si>
  <si>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</si>
  <si>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</si>
  <si>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</si>
  <si>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</si>
  <si>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</si>
  <si>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</si>
  <si>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</si>
  <si>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</si>
  <si>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</si>
  <si>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</si>
  <si>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</si>
  <si>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</si>
  <si>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</si>
  <si>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</si>
  <si>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</si>
  <si>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</si>
  <si>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</si>
  <si>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</si>
  <si>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</si>
  <si>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</si>
  <si>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</si>
  <si>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</si>
  <si>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</si>
  <si>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</si>
  <si>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</si>
  <si>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</si>
  <si>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</si>
  <si>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</si>
  <si>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</si>
  <si>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</si>
  <si>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</si>
  <si>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</si>
  <si>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</si>
  <si>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</si>
  <si>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</si>
  <si>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</si>
  <si>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</si>
  <si>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</si>
  <si>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</si>
  <si>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</si>
  <si>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</si>
  <si>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</si>
  <si>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</si>
  <si>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</si>
  <si>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</si>
  <si>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</si>
  <si>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</si>
  <si>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</si>
  <si>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</si>
  <si>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</si>
  <si>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</si>
  <si>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</si>
  <si>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</si>
  <si>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</si>
  <si>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</si>
  <si>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</si>
  <si>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</si>
  <si>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</si>
  <si>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</si>
  <si>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</si>
  <si>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</si>
  <si>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</si>
  <si>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</si>
  <si>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</si>
  <si>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</si>
  <si>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</si>
  <si>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</si>
  <si>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</si>
  <si>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</si>
  <si>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</si>
  <si>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</si>
  <si>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</si>
  <si>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</si>
  <si>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</si>
  <si>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</si>
  <si>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</si>
  <si>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</si>
  <si>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</si>
  <si>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</si>
  <si>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</si>
  <si>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</si>
  <si>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</si>
  <si>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</si>
  <si>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</si>
  <si>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</si>
  <si>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</si>
  <si>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</si>
  <si>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</si>
  <si>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</si>
  <si>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</si>
  <si>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</si>
  <si>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</si>
  <si>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</si>
  <si>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</si>
  <si>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</si>
  <si>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</si>
  <si>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</si>
  <si>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</si>
  <si>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</si>
  <si>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</si>
  <si>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</si>
  <si>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</si>
  <si>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</si>
  <si>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</si>
  <si>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</si>
  <si>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</si>
  <si>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</si>
  <si>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</si>
  <si>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</si>
  <si>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</si>
  <si>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</si>
  <si>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</si>
  <si>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</si>
  <si>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</si>
  <si>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</si>
  <si>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</si>
  <si>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</si>
  <si>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</si>
  <si>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</si>
  <si>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</si>
  <si>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</si>
  <si>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</si>
  <si>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</si>
  <si>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</si>
  <si>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</si>
  <si>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</si>
  <si>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</si>
  <si>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</si>
  <si>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</si>
  <si>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</si>
  <si>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</si>
  <si>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</si>
  <si>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</si>
  <si>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</si>
  <si>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</si>
  <si>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</si>
  <si>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</si>
  <si>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</si>
  <si>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</si>
  <si>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</si>
  <si>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</si>
  <si>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</si>
  <si>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</si>
  <si>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</si>
  <si>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</si>
  <si>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</si>
  <si>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</si>
  <si>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</si>
  <si>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</si>
  <si>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</si>
  <si>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</si>
  <si>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</si>
  <si>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</si>
  <si>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</si>
  <si>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</si>
  <si>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</si>
  <si>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</si>
  <si>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</si>
  <si>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</si>
  <si>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</si>
  <si>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</si>
  <si>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</si>
  <si>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</si>
  <si>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</si>
  <si>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</si>
  <si>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</si>
  <si>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</si>
  <si>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</si>
  <si>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</si>
  <si>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</si>
  <si>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</si>
  <si>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</si>
  <si>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</si>
  <si>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</si>
  <si>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</si>
  <si>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</si>
  <si>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</si>
  <si>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</si>
  <si>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</si>
  <si>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</si>
  <si>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</si>
  <si>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</si>
  <si>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</si>
  <si>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</si>
  <si>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</si>
  <si>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</si>
  <si>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</si>
  <si>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</si>
  <si>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</si>
  <si>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</si>
  <si>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</si>
  <si>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</si>
  <si>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</si>
  <si>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</si>
  <si>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</si>
  <si>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</si>
  <si>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</si>
  <si>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</si>
  <si>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</si>
  <si>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</si>
  <si>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</si>
  <si>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</si>
  <si>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</si>
  <si>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</si>
  <si>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</si>
  <si>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</si>
  <si>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</si>
  <si>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</si>
  <si>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</si>
  <si>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</si>
  <si>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</si>
  <si>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</si>
  <si>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</si>
  <si>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</si>
  <si>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</si>
  <si>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</si>
  <si>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</si>
  <si>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</si>
  <si>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</si>
  <si>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</si>
  <si>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</si>
  <si>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</si>
  <si>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</si>
  <si>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</si>
  <si>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</si>
  <si>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</si>
  <si>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</si>
  <si>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</si>
  <si>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</si>
  <si>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</si>
  <si>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</si>
  <si>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</si>
  <si>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</si>
  <si>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</si>
  <si>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</si>
  <si>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</si>
  <si>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</si>
  <si>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</si>
  <si>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</si>
  <si>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</si>
  <si>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</si>
  <si>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</si>
  <si>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</si>
  <si>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</si>
  <si>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</si>
  <si>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</si>
  <si>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</si>
  <si>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</si>
  <si>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</si>
  <si>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</si>
  <si>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</si>
  <si>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</si>
  <si>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</si>
  <si>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</si>
  <si>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</si>
  <si>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</si>
  <si>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</si>
  <si>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</si>
  <si>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</si>
  <si>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</si>
  <si>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</si>
  <si>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</si>
  <si>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</si>
  <si>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</si>
  <si>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</si>
  <si>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</si>
  <si>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</si>
  <si>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</si>
  <si>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</si>
  <si>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</si>
  <si>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</si>
  <si>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</si>
  <si>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</si>
  <si>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</si>
  <si>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</si>
  <si>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</si>
  <si>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</si>
  <si>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</si>
  <si>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</si>
  <si>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</si>
  <si>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</si>
  <si>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</si>
  <si>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</si>
  <si>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</si>
  <si>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</si>
  <si>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</si>
  <si>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</si>
  <si>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</si>
  <si>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</si>
  <si>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</si>
  <si>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</si>
  <si>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</si>
  <si>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</si>
  <si>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</si>
  <si>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</si>
  <si>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</si>
  <si>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</si>
  <si>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</si>
  <si>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</si>
  <si>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</si>
  <si>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</si>
  <si>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</si>
  <si>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</si>
  <si>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</si>
  <si>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</si>
  <si>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</si>
  <si>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</si>
  <si>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</si>
  <si>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</si>
  <si>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</si>
  <si>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</si>
  <si>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</si>
  <si>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</si>
  <si>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</si>
  <si>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</si>
  <si>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</si>
  <si>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</si>
  <si>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</si>
  <si>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</si>
  <si>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</si>
  <si>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</si>
  <si>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</si>
  <si>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</si>
  <si>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</si>
  <si>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</si>
  <si>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</si>
  <si>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</si>
  <si>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</si>
  <si>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</si>
  <si>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</si>
  <si>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</si>
  <si>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</si>
  <si>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</si>
  <si>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</si>
  <si>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</si>
  <si>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</si>
  <si>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</si>
  <si>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</si>
  <si>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</si>
  <si>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</si>
  <si>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</si>
  <si>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</si>
  <si>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</si>
  <si>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</si>
  <si>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</si>
  <si>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</si>
  <si>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</si>
  <si>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</si>
  <si>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</si>
  <si>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</si>
  <si>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</si>
  <si>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</si>
  <si>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</si>
  <si>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</si>
  <si>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</si>
  <si>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</si>
  <si>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</si>
  <si>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</si>
  <si>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</si>
  <si>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</si>
  <si>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</si>
  <si>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</si>
  <si>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</si>
  <si>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</si>
  <si>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</si>
  <si>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</si>
  <si>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</si>
  <si>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</si>
  <si>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</si>
  <si>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</si>
  <si>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</si>
  <si>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</si>
  <si>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</si>
  <si>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</si>
  <si>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</si>
  <si>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</si>
  <si>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</si>
  <si>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</si>
  <si>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</si>
  <si>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</si>
  <si>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</si>
  <si>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</si>
  <si>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</si>
  <si>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</si>
  <si>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</si>
  <si>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</si>
  <si>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</si>
  <si>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</si>
  <si>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</si>
  <si>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</si>
  <si>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</si>
  <si>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</si>
  <si>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</si>
  <si>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</si>
  <si>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</si>
  <si>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</si>
  <si>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</si>
  <si>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</si>
  <si>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</si>
  <si>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</si>
  <si>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</si>
  <si>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</si>
  <si>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</si>
  <si>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</si>
  <si>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</si>
  <si>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</si>
  <si>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</si>
  <si>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</si>
  <si>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</si>
  <si>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</si>
  <si>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</si>
  <si>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</si>
  <si>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</si>
  <si>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</si>
  <si>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</si>
  <si>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</si>
  <si>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</si>
  <si>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</si>
  <si>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</si>
  <si>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</si>
  <si>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</si>
  <si>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</si>
  <si>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</si>
  <si>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</si>
  <si>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</si>
  <si>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</si>
  <si>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</si>
  <si>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</si>
  <si>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</si>
  <si>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</si>
  <si>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</si>
  <si>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</si>
  <si>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</si>
  <si>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</si>
  <si>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</si>
  <si>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</si>
  <si>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</si>
  <si>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</si>
  <si>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</si>
  <si>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</si>
  <si>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</si>
  <si>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</si>
  <si>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</si>
  <si>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</si>
  <si>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</si>
  <si>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</si>
  <si>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</si>
  <si>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</si>
  <si>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</si>
  <si>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</si>
  <si>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</si>
  <si>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</si>
  <si>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</si>
  <si>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</si>
  <si>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</si>
  <si>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</si>
  <si>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</si>
  <si>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</si>
  <si>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</si>
  <si>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</si>
  <si>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</si>
  <si>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</si>
  <si>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</si>
  <si>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</si>
  <si>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</si>
  <si>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</si>
  <si>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</si>
  <si>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</si>
  <si>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</si>
  <si>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</si>
  <si>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</si>
  <si>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</si>
  <si>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</si>
  <si>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</si>
  <si>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</si>
  <si>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</si>
  <si>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</si>
  <si>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</si>
  <si>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</si>
  <si>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</si>
  <si>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</si>
  <si>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</si>
  <si>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</si>
  <si>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</si>
  <si>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</si>
  <si>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</si>
  <si>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</si>
  <si>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</si>
  <si>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</si>
  <si>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</si>
  <si>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</si>
  <si>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</si>
  <si>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</si>
  <si>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</si>
  <si>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</si>
  <si>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</si>
  <si>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</si>
  <si>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</si>
  <si>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</si>
  <si>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</si>
  <si>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</si>
  <si>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</si>
  <si>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</si>
  <si>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</si>
  <si>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</si>
  <si>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</si>
  <si>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</si>
  <si>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</si>
  <si>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</si>
  <si>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</si>
  <si>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</si>
  <si>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</si>
  <si>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</si>
  <si>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</si>
  <si>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</si>
  <si>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</si>
  <si>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</si>
  <si>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</si>
  <si>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</si>
  <si>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</si>
  <si>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</si>
  <si>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</si>
  <si>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</si>
  <si>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</si>
  <si>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</si>
  <si>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</si>
  <si>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</si>
  <si>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</si>
  <si>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</si>
  <si>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</si>
  <si>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</si>
  <si>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</si>
  <si>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</si>
  <si>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</si>
  <si>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</si>
  <si>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</si>
  <si>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</si>
  <si>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</si>
  <si>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</si>
  <si>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</si>
  <si>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</si>
  <si>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</si>
  <si>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</si>
  <si>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</si>
  <si>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</si>
  <si>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</si>
  <si>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</si>
  <si>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</si>
  <si>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</si>
  <si>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</si>
  <si>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</si>
  <si>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</si>
  <si>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</si>
  <si>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</si>
  <si>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</si>
  <si>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</si>
  <si>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</si>
  <si>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</si>
  <si>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</si>
  <si>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</si>
  <si>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</si>
  <si>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</si>
  <si>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</si>
  <si>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</si>
  <si>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</si>
  <si>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</si>
  <si>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</si>
  <si>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</si>
  <si>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</si>
  <si>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</si>
  <si>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</si>
  <si>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</si>
  <si>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</si>
  <si>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</si>
  <si>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</si>
  <si>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</si>
  <si>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</si>
  <si>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</si>
  <si>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</si>
  <si>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</si>
  <si>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</si>
  <si>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</si>
  <si>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</si>
  <si>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</si>
  <si>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</si>
  <si>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</si>
  <si>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</si>
  <si>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</si>
  <si>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</si>
  <si>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</si>
  <si>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</si>
  <si>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</si>
  <si>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</si>
  <si>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</si>
  <si>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</si>
  <si>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</si>
  <si>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</si>
  <si>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</si>
  <si>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</si>
  <si>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</si>
  <si>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</si>
  <si>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</si>
  <si>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</si>
  <si>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</si>
  <si>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</si>
  <si>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</si>
  <si>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</si>
  <si>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</si>
  <si>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</si>
  <si>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</si>
  <si>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</si>
  <si>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</si>
  <si>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</si>
  <si>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</si>
  <si>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</si>
  <si>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</si>
  <si>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</si>
  <si>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</si>
  <si>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</si>
  <si>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</si>
  <si>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</si>
  <si>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</si>
  <si>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</si>
  <si>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</si>
  <si>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</si>
  <si>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</si>
  <si>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</si>
  <si>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</si>
  <si>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</si>
  <si>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</si>
  <si>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</si>
  <si>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</si>
  <si>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</si>
  <si>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</si>
  <si>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</si>
  <si>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</si>
  <si>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</si>
  <si>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</si>
  <si>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</si>
  <si>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</si>
  <si>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</si>
  <si>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</si>
  <si>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</si>
  <si>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</si>
  <si>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</si>
  <si>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</si>
  <si>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</si>
  <si>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</si>
  <si>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</si>
  <si>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</si>
  <si>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</si>
  <si>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</si>
  <si>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</si>
  <si>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</si>
  <si>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</si>
  <si>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</si>
  <si>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</si>
  <si>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</si>
  <si>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</si>
  <si>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</si>
  <si>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</si>
  <si>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</si>
  <si>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</si>
  <si>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</si>
  <si>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</si>
  <si>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</si>
  <si>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</si>
  <si>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</si>
  <si>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</si>
  <si>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</si>
  <si>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</si>
  <si>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</si>
  <si>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</si>
  <si>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</si>
  <si>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</si>
  <si>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</si>
  <si>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</si>
  <si>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</si>
  <si>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</si>
  <si>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</si>
  <si>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</si>
  <si>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</si>
  <si>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</si>
  <si>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</si>
  <si>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</si>
  <si>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</si>
  <si>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</si>
  <si>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</si>
  <si>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</si>
  <si>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</si>
  <si>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</si>
  <si>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</si>
  <si>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</si>
  <si>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</si>
  <si>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</si>
  <si>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</si>
  <si>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</si>
  <si>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</si>
  <si>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</si>
  <si>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</si>
  <si>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</si>
  <si>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</si>
  <si>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</si>
  <si>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</si>
  <si>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</si>
  <si>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</si>
  <si>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</si>
  <si>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</si>
  <si>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</si>
  <si>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</si>
  <si>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</si>
  <si>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</si>
  <si>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</si>
  <si>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</si>
  <si>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</si>
  <si>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</si>
  <si>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</si>
  <si>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</si>
  <si>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</si>
  <si>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</si>
  <si>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</si>
  <si>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</si>
  <si>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</si>
  <si>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</si>
  <si>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</si>
  <si>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</si>
  <si>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</si>
  <si>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</si>
  <si>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</si>
  <si>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</si>
  <si>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</si>
  <si>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</si>
  <si>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</si>
  <si>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</si>
  <si>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</si>
  <si>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</si>
  <si>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</si>
  <si>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</si>
  <si>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</si>
  <si>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</si>
  <si>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</si>
  <si>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</si>
  <si>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</si>
  <si>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</si>
  <si>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</si>
  <si>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</si>
  <si>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</si>
  <si>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</si>
  <si>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</si>
  <si>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</si>
  <si>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</si>
  <si>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</si>
  <si>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</si>
  <si>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</si>
  <si>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</si>
  <si>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</si>
  <si>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</si>
  <si>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</si>
  <si>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</si>
  <si>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</si>
  <si>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</si>
  <si>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</si>
  <si>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</si>
  <si>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</si>
  <si>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</si>
  <si>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</si>
  <si>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</si>
  <si>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</si>
  <si>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</si>
  <si>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</si>
  <si>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</si>
  <si>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</si>
  <si>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</si>
  <si>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</si>
  <si>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</si>
  <si>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</si>
  <si>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</si>
  <si>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</si>
  <si>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</si>
  <si>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</si>
  <si>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</si>
  <si>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</si>
  <si>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</si>
  <si>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</si>
  <si>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</si>
  <si>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</si>
  <si>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</si>
  <si>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</si>
  <si>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</si>
  <si>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</si>
  <si>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</si>
  <si>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</si>
  <si>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</si>
  <si>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</si>
  <si>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</si>
  <si>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</si>
  <si>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</si>
  <si>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</si>
  <si>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</si>
  <si>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</si>
  <si>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</si>
  <si>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</si>
  <si>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</si>
  <si>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</si>
  <si>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</si>
  <si>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</si>
  <si>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</si>
  <si>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</si>
  <si>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</si>
  <si>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</si>
  <si>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</si>
  <si>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</si>
  <si>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</si>
  <si>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</si>
  <si>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</si>
  <si>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</si>
  <si>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</si>
  <si>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</si>
  <si>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</si>
  <si>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</si>
  <si>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</si>
  <si>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</si>
  <si>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</si>
  <si>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</si>
  <si>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</si>
  <si>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</si>
  <si>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</si>
  <si>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</si>
  <si>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</si>
  <si>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</si>
  <si>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</si>
  <si>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</si>
  <si>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</si>
  <si>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</si>
  <si>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</si>
  <si>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</si>
  <si>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</si>
  <si>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</si>
  <si>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</si>
  <si>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</si>
  <si>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</si>
  <si>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</si>
  <si>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</si>
  <si>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</si>
  <si>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</si>
  <si>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</si>
  <si>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</si>
  <si>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</si>
  <si>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</si>
  <si>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</si>
  <si>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</si>
  <si>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</si>
  <si>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</si>
  <si>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</si>
  <si>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</si>
  <si>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</si>
  <si>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</si>
  <si>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</si>
  <si>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</si>
  <si>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</si>
  <si>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</si>
  <si>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</si>
  <si>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</si>
  <si>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</si>
  <si>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</si>
  <si>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</si>
  <si>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</si>
  <si>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</si>
  <si>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</si>
  <si>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</si>
  <si>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</si>
  <si>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</si>
  <si>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</si>
  <si>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</si>
  <si>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</si>
  <si>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</si>
  <si>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</si>
  <si>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</si>
  <si>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</si>
  <si>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</si>
  <si>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</si>
  <si>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</si>
  <si>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</si>
  <si>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</si>
  <si>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</si>
  <si>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</si>
  <si>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</si>
  <si>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</si>
  <si>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</si>
  <si>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</si>
  <si>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</si>
  <si>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</si>
  <si>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</si>
  <si>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</si>
  <si>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</si>
  <si>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</si>
  <si>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</si>
  <si>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</si>
  <si>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</si>
  <si>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</si>
  <si>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</si>
  <si>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</si>
  <si>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</si>
  <si>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</si>
  <si>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</si>
  <si>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</si>
  <si>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</si>
  <si>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</si>
  <si>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</si>
  <si>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</si>
  <si>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</si>
  <si>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</si>
  <si>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</si>
  <si>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</si>
  <si>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</si>
  <si>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</si>
  <si>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</si>
  <si>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</si>
  <si>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</si>
  <si>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</si>
  <si>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</si>
  <si>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</si>
  <si>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</si>
  <si>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</si>
  <si>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</si>
  <si>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</si>
  <si>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</si>
  <si>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</si>
  <si>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</si>
  <si>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</si>
  <si>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</si>
  <si>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</si>
  <si>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</si>
  <si>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</si>
  <si>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</si>
  <si>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</si>
  <si>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</si>
  <si>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</si>
  <si>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</si>
  <si>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</si>
  <si>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</si>
  <si>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</si>
  <si>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</si>
  <si>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</si>
  <si>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</si>
  <si>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</si>
  <si>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</si>
  <si>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</si>
  <si>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</si>
  <si>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</si>
  <si>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</si>
  <si>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</si>
  <si>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</si>
  <si>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</si>
  <si>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</si>
  <si>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</si>
  <si>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</si>
  <si>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</si>
  <si>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</si>
  <si>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</si>
  <si>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</si>
  <si>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</si>
  <si>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</si>
  <si>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</si>
  <si>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</si>
  <si>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</si>
  <si>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</si>
  <si>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</si>
  <si>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</si>
  <si>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</si>
  <si>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</si>
  <si>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</si>
  <si>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</si>
  <si>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</si>
  <si>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</si>
  <si>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</si>
  <si>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</si>
  <si>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</si>
  <si>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</si>
  <si>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</si>
  <si>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</si>
  <si>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</si>
  <si>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</si>
  <si>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</si>
  <si>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</si>
  <si>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</si>
  <si>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</si>
  <si>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</si>
  <si>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</si>
  <si>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</si>
  <si>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</si>
  <si>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</si>
  <si>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</si>
  <si>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</si>
  <si>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</si>
  <si>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</si>
  <si>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</si>
  <si>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</si>
  <si>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</si>
  <si>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</si>
  <si>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</si>
  <si>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</si>
  <si>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</si>
  <si>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</si>
  <si>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</si>
  <si>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</si>
  <si>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</si>
  <si>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</si>
  <si>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</si>
  <si>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</si>
  <si>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</si>
  <si>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</si>
  <si>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</si>
  <si>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</si>
  <si>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</si>
  <si>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</si>
  <si>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</si>
  <si>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</si>
  <si>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</si>
  <si>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</si>
  <si>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</si>
  <si>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</si>
  <si>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</si>
  <si>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</si>
  <si>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</si>
  <si>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</si>
  <si>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</si>
  <si>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</si>
  <si>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</si>
  <si>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</si>
  <si>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</si>
  <si>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</si>
  <si>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</si>
  <si>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</si>
  <si>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</si>
  <si>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</si>
  <si>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</si>
  <si>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</si>
  <si>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</si>
  <si>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</si>
  <si>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</si>
  <si>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</si>
  <si>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</si>
  <si>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</si>
  <si>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</si>
  <si>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</si>
  <si>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</si>
  <si>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</si>
  <si>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</si>
  <si>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</si>
  <si>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</si>
  <si>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</si>
  <si>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</si>
  <si>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</si>
  <si>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</si>
  <si>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</si>
  <si>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</si>
  <si>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</si>
  <si>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</si>
  <si>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</si>
  <si>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</si>
  <si>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</si>
  <si>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</si>
  <si>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</si>
  <si>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</si>
  <si>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</si>
  <si>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</si>
  <si>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</si>
  <si>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</si>
  <si>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</si>
  <si>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</si>
  <si>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</si>
  <si>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</si>
  <si>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</si>
  <si>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</si>
  <si>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</si>
  <si>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</si>
  <si>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</si>
  <si>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</si>
  <si>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</si>
  <si>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</si>
  <si>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</si>
  <si>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</si>
  <si>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</si>
  <si>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</si>
  <si>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</si>
  <si>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</si>
  <si>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</si>
  <si>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</si>
  <si>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</si>
  <si>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</si>
  <si>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</si>
  <si>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</si>
  <si>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</si>
  <si>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</si>
  <si>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</si>
  <si>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</si>
  <si>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</si>
  <si>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</si>
  <si>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</si>
  <si>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</si>
  <si>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</si>
  <si>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</si>
  <si>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</si>
  <si>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</si>
  <si>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</si>
  <si>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</si>
  <si>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</si>
  <si>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</si>
  <si>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</si>
  <si>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</si>
  <si>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</si>
  <si>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</si>
  <si>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</si>
  <si>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</si>
  <si>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</si>
  <si>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</si>
  <si>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</si>
  <si>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</si>
  <si>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</si>
  <si>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</si>
  <si>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</si>
  <si>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</si>
  <si>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</si>
  <si>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</si>
  <si>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</si>
  <si>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</si>
  <si>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</si>
  <si>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</si>
  <si>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</si>
  <si>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</si>
  <si>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</si>
  <si>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</si>
  <si>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</si>
  <si>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</si>
  <si>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</si>
  <si>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</si>
  <si>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</si>
  <si>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</si>
  <si>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</si>
  <si>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</si>
  <si>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</si>
  <si>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</si>
  <si>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</si>
  <si>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</si>
  <si>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</si>
  <si>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</si>
  <si>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</si>
  <si>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</si>
  <si>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</si>
  <si>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</si>
  <si>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</si>
  <si>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</si>
  <si>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</si>
  <si>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</si>
  <si>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</si>
  <si>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</si>
  <si>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</si>
  <si>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</si>
  <si>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</si>
  <si>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</si>
  <si>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</si>
  <si>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</si>
  <si>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</si>
  <si>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</si>
  <si>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</si>
  <si>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</si>
  <si>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</si>
  <si>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</si>
  <si>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</si>
  <si>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</si>
  <si>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</si>
  <si>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</si>
  <si>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</si>
  <si>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</si>
  <si>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</si>
  <si>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</si>
  <si>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</si>
  <si>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</si>
  <si>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</si>
  <si>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</si>
  <si>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</si>
  <si>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</si>
  <si>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</si>
  <si>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</si>
  <si>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</si>
  <si>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</si>
  <si>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</si>
  <si>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</si>
  <si>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</si>
  <si>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</si>
  <si>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</si>
  <si>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</si>
  <si>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</si>
  <si>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</si>
  <si>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</si>
  <si>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</si>
  <si>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</si>
  <si>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</si>
  <si>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</si>
  <si>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</si>
  <si>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</si>
  <si>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</si>
  <si>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</si>
  <si>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</si>
  <si>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</si>
  <si>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</si>
  <si>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</si>
  <si>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</si>
  <si>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</si>
  <si>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</si>
  <si>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</si>
  <si>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</si>
  <si>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</si>
  <si>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</si>
  <si>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</si>
  <si>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</si>
  <si>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</si>
  <si>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</si>
  <si>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</si>
  <si>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</si>
  <si>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</si>
  <si>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</si>
  <si>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</si>
  <si>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</si>
  <si>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</si>
  <si>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</si>
  <si>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</si>
  <si>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</si>
  <si>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</si>
  <si>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</si>
  <si>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</si>
  <si>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</si>
  <si>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</si>
  <si>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</si>
  <si>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</si>
  <si>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</si>
  <si>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</si>
  <si>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</si>
  <si>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</si>
  <si>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</si>
  <si>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</si>
  <si>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</si>
  <si>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</si>
  <si>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</si>
  <si>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</si>
  <si>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</si>
  <si>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</si>
  <si>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</si>
  <si>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</si>
  <si>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</si>
  <si>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</si>
  <si>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</si>
  <si>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</si>
  <si>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</si>
  <si>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</si>
  <si>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</si>
  <si>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</si>
  <si>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</si>
  <si>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</si>
  <si>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</si>
  <si>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</si>
  <si>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</si>
  <si>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</si>
  <si>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</si>
  <si>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</si>
  <si>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</si>
  <si>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</si>
  <si>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</si>
  <si>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</si>
  <si>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</si>
  <si>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</si>
  <si>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</si>
  <si>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</si>
  <si>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</si>
  <si>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</si>
  <si>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</si>
  <si>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</si>
  <si>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</si>
  <si>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</si>
  <si>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</si>
  <si>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</si>
  <si>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</si>
  <si>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</si>
  <si>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</si>
  <si>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</si>
  <si>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</si>
  <si>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</si>
  <si>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</si>
  <si>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</si>
  <si>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</si>
  <si>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</si>
  <si>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</si>
  <si>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</si>
  <si>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</si>
  <si>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</si>
  <si>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</si>
  <si>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</si>
  <si>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</si>
  <si>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</si>
  <si>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</si>
  <si>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</si>
  <si>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</si>
  <si>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</si>
  <si>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</si>
  <si>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</si>
  <si>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</si>
  <si>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</si>
  <si>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</si>
  <si>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</si>
  <si>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</si>
  <si>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</si>
  <si>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</si>
  <si>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</si>
  <si>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</si>
  <si>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</si>
  <si>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</si>
  <si>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</si>
  <si>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</si>
  <si>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</si>
  <si>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</si>
  <si>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</si>
  <si>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</si>
  <si>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</si>
  <si>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</si>
  <si>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</si>
  <si>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</si>
  <si>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</si>
  <si>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</si>
  <si>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</si>
  <si>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</si>
  <si>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</si>
  <si>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</si>
  <si>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</si>
  <si>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</si>
  <si>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</si>
  <si>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</si>
  <si>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</si>
  <si>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</si>
  <si>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</si>
  <si>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</si>
  <si>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</si>
  <si>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</si>
  <si>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</si>
  <si>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</si>
  <si>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</si>
  <si>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</si>
  <si>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</si>
  <si>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</si>
  <si>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</si>
  <si>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</si>
  <si>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</si>
  <si>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</si>
  <si>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</si>
  <si>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</si>
  <si>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</si>
  <si>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</si>
  <si>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</si>
  <si>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</si>
  <si>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</si>
  <si>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</si>
  <si>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</si>
  <si>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</si>
  <si>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</si>
  <si>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</si>
  <si>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</si>
  <si>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</si>
  <si>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</si>
  <si>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</si>
  <si>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</si>
  <si>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</si>
  <si>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</si>
  <si>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</si>
  <si>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</si>
  <si>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</si>
  <si>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</si>
  <si>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</si>
  <si>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</si>
  <si>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</si>
  <si>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</si>
  <si>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</si>
  <si>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</si>
  <si>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</si>
  <si>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</si>
  <si>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</si>
  <si>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</si>
  <si>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</si>
  <si>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</si>
  <si>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</si>
  <si>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</si>
  <si>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</si>
  <si>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</si>
  <si>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</si>
  <si>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</si>
  <si>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</si>
  <si>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</si>
  <si>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</si>
  <si>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</si>
  <si>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</si>
  <si>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</si>
  <si>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</si>
  <si>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</si>
  <si>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</si>
  <si>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</si>
  <si>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</si>
  <si>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</si>
  <si>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</si>
  <si>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</si>
  <si>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</si>
  <si>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</si>
  <si>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</si>
  <si>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</si>
  <si>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</si>
  <si>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</si>
  <si>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</si>
  <si>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</si>
  <si>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</si>
  <si>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</si>
  <si>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</si>
  <si>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</si>
  <si>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</si>
  <si>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</si>
  <si>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</si>
  <si>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</si>
  <si>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</si>
  <si>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</si>
  <si>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</si>
  <si>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</si>
  <si>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</si>
  <si>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</si>
  <si>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</si>
  <si>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</si>
  <si>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</si>
  <si>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</si>
  <si>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</si>
  <si>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</si>
  <si>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</si>
  <si>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</si>
  <si>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</si>
  <si>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</si>
  <si>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</si>
  <si>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</si>
  <si>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</si>
  <si>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</si>
  <si>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</si>
  <si>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</si>
  <si>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</si>
  <si>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</si>
  <si>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</si>
  <si>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</si>
  <si>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</si>
  <si>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</si>
  <si>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</si>
  <si>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</si>
  <si>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</si>
  <si>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</si>
  <si>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</si>
  <si>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</si>
  <si>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</si>
  <si>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</si>
  <si>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</si>
  <si>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</si>
  <si>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</si>
  <si>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</si>
  <si>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</si>
  <si>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</si>
  <si>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</si>
  <si>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</si>
  <si>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</si>
  <si>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</si>
  <si>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</si>
  <si>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</si>
  <si>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</si>
  <si>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</si>
  <si>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</si>
  <si>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</si>
  <si>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</si>
  <si>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</si>
  <si>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</si>
  <si>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</si>
  <si>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</si>
  <si>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</si>
  <si>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</si>
  <si>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</si>
  <si>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</si>
  <si>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</si>
  <si>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</si>
  <si>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</si>
  <si>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</si>
  <si>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</si>
  <si>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</si>
  <si>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</si>
  <si>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</si>
  <si>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</si>
  <si>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</si>
  <si>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</si>
  <si>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</si>
  <si>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</si>
  <si>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</si>
  <si>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</si>
  <si>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</si>
  <si>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</si>
  <si>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</si>
  <si>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</si>
  <si>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</si>
  <si>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</si>
  <si>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</si>
  <si>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</si>
  <si>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</si>
  <si>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</si>
  <si>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</si>
  <si>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</si>
  <si>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</si>
  <si>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</si>
  <si>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</si>
  <si>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</si>
  <si>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</si>
  <si>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</si>
  <si>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</si>
  <si>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</si>
  <si>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</si>
  <si>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</si>
  <si>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</si>
  <si>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</si>
  <si>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</si>
  <si>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</si>
  <si>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</si>
  <si>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</si>
  <si>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</si>
  <si>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</si>
  <si>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</si>
  <si>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</si>
  <si>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</si>
  <si>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</si>
  <si>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</si>
  <si>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</si>
  <si>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</si>
  <si>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</si>
  <si>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</si>
  <si>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</si>
  <si>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</si>
  <si>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</si>
  <si>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</si>
  <si>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</si>
  <si>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</si>
  <si>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</si>
  <si>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</si>
  <si>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</si>
  <si>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</si>
  <si>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</si>
  <si>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</si>
  <si>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</si>
  <si>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</si>
  <si>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</si>
  <si>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</si>
  <si>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</si>
  <si>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</si>
  <si>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</si>
  <si>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</si>
  <si>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</si>
  <si>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</si>
  <si>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</si>
  <si>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</si>
  <si>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</si>
  <si>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</si>
  <si>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</si>
  <si>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</si>
  <si>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</si>
  <si>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</si>
  <si>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</si>
  <si>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</si>
  <si>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</si>
  <si>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</si>
  <si>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</si>
  <si>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</si>
  <si>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</si>
  <si>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</si>
  <si>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</si>
  <si>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</si>
  <si>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</si>
  <si>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</si>
  <si>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</si>
  <si>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</si>
  <si>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</si>
  <si>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</si>
  <si>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</si>
  <si>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</si>
  <si>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</si>
  <si>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</si>
  <si>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</si>
  <si>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</si>
  <si>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</si>
  <si>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</si>
  <si>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</si>
  <si>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</si>
  <si>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</si>
  <si>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</si>
  <si>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</si>
  <si>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</si>
  <si>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</si>
  <si>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</si>
  <si>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</si>
  <si>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</si>
  <si>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</si>
  <si>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</si>
  <si>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</si>
  <si>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</si>
  <si>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</si>
  <si>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</si>
  <si>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</si>
  <si>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</si>
  <si>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</si>
  <si>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</si>
  <si>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</si>
  <si>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</si>
  <si>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</si>
  <si>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</si>
  <si>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</si>
  <si>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</si>
  <si>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</si>
  <si>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</si>
  <si>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</si>
  <si>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</si>
  <si>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</si>
  <si>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</si>
  <si>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</si>
  <si>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</si>
  <si>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</si>
  <si>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</si>
  <si>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</si>
  <si>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</si>
  <si>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</si>
  <si>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</si>
  <si>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</si>
  <si>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</si>
  <si>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</si>
  <si>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</si>
  <si>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</si>
  <si>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</si>
  <si>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</si>
  <si>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</si>
  <si>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</si>
  <si>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</si>
  <si>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</si>
  <si>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</si>
  <si>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</si>
  <si>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</si>
  <si>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</si>
  <si>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</si>
  <si>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</si>
  <si>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</si>
  <si>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</si>
  <si>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</si>
  <si>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</si>
  <si>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</si>
  <si>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</si>
  <si>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</si>
  <si>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</si>
  <si>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</si>
  <si>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</si>
  <si>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</si>
  <si>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</si>
  <si>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</si>
  <si>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</si>
  <si>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</si>
  <si>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</si>
  <si>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</si>
  <si>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</si>
  <si>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</si>
  <si>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</si>
  <si>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</si>
  <si>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</si>
  <si>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</si>
  <si>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</si>
  <si>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</si>
  <si>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</si>
  <si>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</si>
  <si>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</si>
  <si>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</si>
  <si>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</si>
  <si>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</si>
  <si>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</si>
  <si>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</si>
  <si>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</si>
  <si>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</si>
  <si>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</si>
  <si>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</si>
  <si>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</si>
  <si>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</si>
  <si>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</si>
  <si>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</si>
  <si>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</si>
  <si>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</si>
  <si>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</si>
  <si>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</si>
  <si>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</si>
  <si>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</si>
  <si>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</si>
  <si>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</si>
  <si>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</si>
  <si>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</si>
  <si>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</si>
  <si>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</si>
  <si>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</si>
  <si>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</si>
  <si>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</si>
  <si>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</si>
  <si>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</si>
  <si>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</si>
  <si>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</si>
  <si>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</si>
  <si>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</si>
  <si>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</si>
  <si>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</si>
  <si>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</si>
  <si>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</si>
  <si>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</si>
  <si>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</si>
  <si>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</si>
  <si>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</si>
  <si>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</si>
  <si>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</si>
  <si>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</si>
  <si>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</si>
  <si>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</si>
  <si>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</si>
  <si>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</si>
  <si>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</si>
  <si>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</si>
  <si>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</si>
  <si>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</si>
  <si>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</si>
  <si>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</si>
  <si>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</si>
  <si>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</si>
  <si>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</si>
  <si>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</si>
  <si>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</si>
  <si>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</si>
  <si>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</si>
  <si>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</si>
  <si>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</si>
  <si>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</si>
  <si>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</si>
  <si>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</si>
  <si>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</si>
  <si>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</si>
  <si>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</si>
  <si>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</si>
  <si>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</si>
  <si>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</si>
  <si>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</si>
  <si>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</si>
  <si>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</si>
  <si>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</si>
  <si>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</si>
  <si>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</si>
  <si>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</si>
  <si>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</si>
  <si>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</si>
  <si>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</si>
  <si>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</si>
  <si>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</si>
  <si>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</si>
  <si>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</si>
  <si>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</si>
  <si>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</si>
  <si>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</si>
  <si>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</si>
  <si>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</si>
  <si>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</si>
  <si>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</si>
  <si>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</si>
  <si>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</si>
  <si>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</si>
  <si>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</si>
  <si>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</si>
  <si>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</si>
  <si>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</si>
  <si>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</si>
  <si>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</si>
  <si>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</si>
  <si>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</si>
  <si>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</si>
  <si>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</si>
  <si>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</si>
  <si>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</si>
  <si>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</si>
  <si>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</si>
  <si>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</si>
  <si>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</si>
  <si>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</si>
  <si>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</si>
  <si>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</si>
  <si>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</si>
  <si>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</si>
  <si>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</si>
  <si>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</si>
  <si>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</si>
  <si>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</si>
  <si>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</si>
  <si>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</si>
  <si>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</si>
  <si>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</si>
  <si>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</si>
  <si>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</si>
  <si>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</si>
  <si>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</si>
  <si>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</si>
  <si>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</si>
  <si>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</si>
  <si>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</si>
  <si>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</si>
  <si>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</si>
  <si>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</si>
  <si>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</si>
  <si>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</si>
  <si>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</si>
  <si>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</si>
  <si>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</si>
  <si>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</si>
  <si>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</si>
  <si>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</si>
  <si>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</si>
  <si>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</si>
  <si>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</si>
  <si>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</si>
  <si>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</si>
  <si>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</si>
  <si>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</si>
  <si>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</si>
  <si>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</si>
  <si>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</si>
  <si>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</si>
  <si>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</si>
  <si>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</si>
  <si>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</si>
  <si>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</si>
  <si>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</si>
  <si>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</si>
  <si>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</si>
  <si>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</si>
  <si>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</si>
  <si>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</si>
  <si>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</si>
  <si>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</si>
  <si>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</si>
  <si>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</si>
  <si>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</si>
  <si>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</si>
  <si>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</si>
  <si>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</si>
  <si>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</si>
  <si>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</si>
  <si>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</si>
  <si>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</si>
  <si>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</si>
  <si>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</si>
  <si>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</si>
  <si>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</si>
  <si>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</si>
  <si>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</si>
  <si>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</si>
  <si>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</si>
  <si>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</si>
  <si>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</si>
  <si>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</si>
  <si>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</si>
  <si>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</si>
  <si>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</si>
  <si>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</si>
  <si>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</si>
  <si>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</si>
  <si>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</si>
  <si>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</si>
  <si>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</si>
  <si>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</si>
  <si>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</si>
  <si>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</si>
  <si>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</si>
  <si>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</si>
  <si>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</si>
  <si>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</si>
  <si>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</si>
  <si>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</si>
  <si>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</si>
  <si>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</si>
  <si>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</si>
  <si>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</si>
  <si>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</si>
  <si>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</si>
  <si>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</si>
  <si>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</si>
  <si>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</si>
  <si>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</si>
  <si>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</si>
  <si>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</si>
  <si>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</si>
  <si>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</si>
  <si>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</si>
  <si>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</si>
  <si>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</si>
  <si>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</si>
  <si>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</si>
  <si>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</si>
  <si>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</si>
  <si>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</si>
  <si>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</si>
  <si>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</si>
  <si>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</si>
  <si>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</si>
  <si>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</si>
  <si>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</si>
  <si>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</si>
  <si>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</si>
  <si>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</si>
  <si>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</si>
  <si>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</si>
  <si>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</si>
  <si>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</si>
  <si>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</si>
  <si>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</si>
  <si>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</si>
  <si>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</si>
  <si>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</si>
  <si>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</si>
  <si>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</si>
  <si>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</si>
  <si>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</si>
  <si>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</si>
  <si>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</si>
  <si>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</si>
  <si>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</si>
  <si>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</si>
  <si>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</si>
  <si>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</si>
  <si>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</si>
  <si>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</si>
  <si>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</si>
  <si>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</si>
  <si>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</si>
  <si>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</si>
  <si>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</si>
  <si>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</si>
  <si>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</si>
  <si>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</si>
  <si>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</si>
  <si>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</si>
  <si>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</si>
  <si>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</si>
  <si>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</si>
  <si>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</si>
  <si>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</si>
  <si>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</si>
  <si>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</si>
  <si>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</si>
  <si>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</si>
  <si>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</si>
  <si>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</si>
  <si>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</si>
  <si>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</si>
  <si>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</si>
  <si>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</si>
  <si>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</si>
  <si>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</si>
  <si>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</si>
  <si>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</si>
  <si>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</si>
  <si>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</si>
  <si>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</si>
  <si>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</si>
  <si>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</si>
  <si>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</si>
  <si>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</si>
  <si>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</si>
  <si>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</si>
  <si>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</si>
  <si>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</si>
  <si>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</si>
  <si>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</si>
  <si>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</si>
  <si>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</si>
  <si>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</si>
  <si>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</si>
  <si>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</si>
  <si>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</si>
  <si>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</si>
  <si>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</si>
  <si>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</si>
  <si>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</si>
  <si>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</si>
  <si>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</si>
  <si>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</si>
  <si>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</si>
  <si>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</si>
  <si>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</si>
  <si>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</si>
  <si>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</si>
  <si>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</si>
  <si>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</si>
  <si>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</si>
  <si>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</si>
  <si>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</si>
  <si>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</si>
  <si>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</si>
  <si>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</si>
  <si>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</si>
  <si>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</si>
  <si>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</si>
  <si>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</si>
  <si>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</si>
  <si>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</si>
  <si>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</si>
  <si>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</si>
  <si>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</si>
  <si>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</si>
  <si>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</si>
  <si>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</si>
  <si>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</si>
  <si>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</si>
  <si>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</si>
  <si>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</si>
  <si>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</si>
  <si>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</si>
  <si>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</si>
  <si>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</si>
  <si>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</si>
  <si>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</si>
  <si>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</si>
  <si>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</si>
  <si>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</si>
  <si>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</si>
  <si>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</si>
  <si>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</si>
  <si>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</si>
  <si>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</si>
  <si>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</si>
  <si>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</si>
  <si>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</si>
  <si>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</si>
  <si>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</si>
  <si>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</si>
  <si>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</si>
  <si>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</si>
  <si>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</si>
  <si>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</si>
  <si>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</si>
  <si>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</si>
  <si>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</si>
  <si>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</si>
  <si>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</si>
  <si>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</si>
  <si>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</si>
  <si>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</si>
  <si>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</si>
  <si>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</si>
  <si>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</si>
  <si>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</si>
  <si>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</si>
  <si>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</si>
  <si>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</si>
  <si>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</si>
  <si>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</si>
  <si>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</si>
  <si>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</si>
  <si>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</si>
  <si>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</si>
  <si>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</si>
  <si>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</si>
  <si>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</si>
  <si>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</si>
  <si>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</si>
  <si>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</si>
  <si>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</si>
  <si>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</si>
  <si>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</si>
  <si>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</si>
  <si>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</si>
  <si>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</si>
  <si>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</si>
  <si>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</si>
  <si>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</si>
  <si>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</si>
  <si>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</si>
  <si>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</si>
  <si>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</si>
  <si>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</si>
  <si>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</si>
  <si>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</si>
  <si>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</si>
  <si>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</si>
  <si>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</si>
  <si>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</si>
  <si>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</si>
  <si>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</si>
  <si>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</si>
  <si>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</si>
  <si>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</si>
  <si>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</si>
  <si>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</si>
  <si>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</si>
  <si>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</si>
  <si>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</si>
  <si>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</si>
  <si>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</si>
  <si>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</si>
  <si>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</si>
  <si>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</si>
  <si>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</si>
  <si>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</si>
  <si>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</si>
  <si>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</si>
  <si>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</si>
  <si>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</si>
  <si>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</si>
  <si>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</si>
  <si>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</si>
  <si>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</si>
  <si>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</si>
  <si>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</si>
  <si>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</si>
  <si>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</si>
  <si>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</si>
  <si>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</si>
  <si>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</si>
  <si>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</si>
  <si>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</si>
  <si>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</si>
  <si>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</si>
  <si>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</si>
  <si>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</si>
  <si>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</si>
  <si>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</si>
  <si>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</si>
  <si>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</si>
  <si>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</si>
  <si>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</si>
  <si>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</si>
  <si>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</si>
  <si>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</si>
  <si>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</si>
  <si>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</si>
  <si>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</si>
  <si>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</si>
  <si>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</si>
  <si>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</si>
  <si>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</si>
  <si>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</si>
  <si>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</si>
  <si>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</si>
  <si>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</si>
  <si>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</si>
  <si>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</si>
  <si>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</si>
  <si>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</si>
  <si>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</si>
  <si>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</si>
  <si>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</si>
  <si>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</si>
  <si>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</si>
  <si>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</si>
  <si>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</si>
  <si>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</si>
  <si>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</si>
  <si>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</si>
  <si>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</si>
  <si>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</si>
  <si>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</si>
  <si>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</si>
  <si>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</si>
  <si>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</si>
  <si>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</si>
  <si>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</si>
  <si>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</si>
  <si>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</si>
  <si>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</si>
  <si>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</si>
  <si>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</si>
  <si>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</si>
  <si>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</si>
  <si>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</si>
  <si>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</si>
  <si>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</si>
  <si>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</si>
  <si>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</si>
  <si>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</si>
  <si>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</si>
  <si>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</si>
  <si>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</si>
  <si>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</si>
  <si>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</si>
  <si>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</si>
  <si>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</si>
  <si>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</si>
  <si>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</si>
  <si>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</si>
  <si>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</si>
  <si>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</si>
  <si>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</si>
  <si>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</si>
  <si>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</si>
  <si>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</si>
  <si>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</si>
  <si>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</si>
  <si>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</si>
  <si>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</si>
  <si>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</si>
  <si>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</si>
  <si>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</si>
  <si>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</si>
  <si>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</si>
  <si>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</si>
  <si>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</si>
  <si>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</si>
  <si>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</si>
  <si>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</si>
  <si>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</si>
  <si>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</si>
  <si>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</si>
  <si>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</si>
  <si>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</si>
  <si>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</si>
  <si>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</si>
  <si>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</si>
  <si>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</si>
  <si>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</si>
  <si>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</si>
  <si>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</si>
  <si>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</si>
  <si>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</si>
  <si>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</si>
  <si>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</si>
  <si>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</si>
  <si>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</si>
  <si>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</si>
  <si>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</si>
  <si>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</si>
  <si>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</si>
  <si>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</si>
  <si>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</si>
  <si>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</si>
  <si>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</si>
  <si>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</si>
  <si>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</si>
  <si>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</si>
  <si>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</si>
  <si>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</si>
  <si>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</si>
  <si>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</si>
  <si>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</si>
  <si>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</si>
  <si>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</si>
  <si>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</si>
  <si>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</si>
  <si>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</si>
  <si>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</si>
  <si>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</si>
  <si>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</si>
  <si>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</si>
  <si>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</si>
  <si>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</si>
  <si>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</si>
  <si>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</si>
  <si>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</si>
  <si>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</si>
  <si>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</si>
  <si>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</si>
  <si>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</si>
  <si>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</si>
  <si>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</si>
  <si>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</si>
  <si>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</si>
  <si>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</si>
  <si>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</si>
  <si>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</si>
  <si>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</si>
  <si>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</si>
  <si>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</si>
  <si>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</si>
  <si>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</si>
  <si>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</si>
  <si>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</si>
  <si>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</si>
  <si>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</si>
  <si>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</si>
  <si>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</si>
  <si>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</si>
  <si>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</si>
  <si>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</si>
  <si>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</si>
  <si>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</si>
  <si>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</si>
  <si>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</si>
  <si>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</si>
  <si>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</si>
  <si>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</si>
  <si>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</si>
  <si>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</si>
  <si>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</si>
  <si>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</si>
  <si>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</si>
  <si>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</si>
  <si>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</si>
  <si>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</si>
  <si>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</si>
  <si>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</si>
  <si>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</si>
  <si>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</si>
  <si>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</si>
  <si>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</si>
  <si>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</si>
  <si>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</si>
  <si>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</si>
  <si>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</si>
  <si>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</si>
  <si>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</si>
  <si>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</si>
  <si>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</si>
  <si>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</si>
  <si>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</si>
  <si>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</si>
  <si>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</si>
  <si>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</si>
  <si>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</si>
  <si>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</si>
  <si>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</si>
  <si>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</si>
  <si>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</si>
  <si>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</si>
  <si>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</si>
  <si>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</si>
  <si>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</si>
  <si>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</si>
  <si>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</si>
  <si>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</si>
  <si>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</si>
  <si>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</si>
  <si>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</si>
  <si>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</si>
  <si>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</si>
  <si>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</si>
  <si>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</si>
  <si>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</si>
  <si>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</si>
  <si>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</si>
  <si>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</si>
  <si>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</si>
  <si>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</si>
  <si>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</si>
  <si>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</si>
  <si>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</si>
  <si>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</si>
  <si>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</si>
  <si>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</si>
  <si>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</si>
  <si>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</si>
  <si>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</si>
  <si>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</si>
  <si>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</si>
  <si>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</si>
  <si>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</si>
  <si>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</si>
  <si>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</si>
  <si>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</si>
  <si>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</si>
  <si>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</si>
  <si>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</si>
  <si>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</si>
  <si>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</si>
  <si>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</si>
  <si>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</si>
  <si>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</si>
  <si>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</si>
  <si>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</si>
  <si>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</si>
  <si>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</si>
  <si>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</si>
  <si>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</si>
  <si>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</si>
  <si>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</si>
  <si>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</si>
  <si>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</si>
  <si>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</si>
  <si>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</si>
  <si>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</si>
  <si>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</si>
  <si>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</si>
  <si>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</si>
  <si>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</si>
  <si>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</si>
  <si>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</si>
  <si>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</si>
  <si>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</si>
  <si>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</si>
  <si>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</si>
  <si>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</si>
  <si>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</si>
  <si>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</si>
  <si>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</si>
  <si>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</si>
  <si>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</si>
  <si>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</si>
  <si>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</si>
  <si>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</si>
  <si>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</si>
  <si>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</si>
  <si>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</si>
  <si>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</si>
  <si>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</si>
  <si>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</si>
  <si>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</si>
  <si>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</si>
  <si>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</si>
  <si>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</si>
  <si>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</si>
  <si>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</si>
  <si>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</si>
  <si>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</si>
  <si>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</si>
  <si>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</si>
  <si>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</si>
  <si>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</si>
  <si>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</si>
  <si>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</si>
  <si>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</si>
  <si>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</si>
  <si>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</si>
  <si>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</si>
  <si>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</si>
  <si>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</si>
  <si>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</si>
  <si>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</si>
  <si>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</si>
  <si>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</si>
  <si>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</si>
  <si>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</si>
  <si>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</si>
  <si>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</si>
  <si>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</si>
  <si>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</si>
  <si>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</si>
  <si>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</si>
  <si>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</si>
  <si>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</si>
  <si>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</si>
  <si>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</si>
  <si>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</si>
  <si>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</si>
  <si>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</si>
  <si>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</si>
  <si>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</si>
  <si>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</si>
  <si>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</si>
  <si>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</si>
  <si>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</si>
  <si>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</si>
  <si>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</si>
  <si>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</si>
  <si>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</si>
  <si>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</si>
  <si>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</si>
  <si>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</si>
  <si>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</si>
  <si>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</si>
  <si>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</si>
  <si>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</si>
  <si>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</si>
  <si>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</si>
  <si>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</si>
  <si>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</si>
  <si>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</si>
  <si>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</si>
  <si>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</si>
  <si>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</si>
  <si>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</si>
  <si>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</si>
  <si>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</si>
  <si>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</si>
  <si>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</si>
  <si>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</si>
  <si>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</si>
  <si>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</si>
  <si>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</si>
  <si>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</si>
  <si>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</si>
  <si>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</si>
  <si>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</si>
  <si>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</si>
  <si>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</si>
  <si>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</si>
  <si>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</si>
  <si>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</si>
  <si>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</si>
  <si>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</si>
  <si>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</si>
  <si>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</si>
  <si>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</si>
  <si>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</si>
  <si>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</si>
  <si>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</si>
  <si>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</si>
  <si>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</si>
  <si>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</si>
  <si>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</si>
  <si>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</si>
  <si>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</si>
  <si>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</si>
  <si>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</si>
  <si>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</si>
  <si>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</si>
  <si>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</si>
  <si>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</si>
  <si>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</si>
  <si>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</si>
  <si>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</si>
  <si>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</si>
  <si>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</si>
  <si>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</si>
  <si>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</si>
  <si>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</si>
  <si>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</si>
  <si>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</si>
  <si>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</si>
  <si>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</si>
  <si>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</si>
  <si>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</si>
  <si>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</si>
  <si>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</si>
  <si>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</si>
  <si>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</si>
  <si>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</si>
  <si>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</si>
  <si>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</si>
  <si>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</si>
  <si>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</si>
  <si>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</si>
  <si>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</si>
  <si>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</si>
  <si>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</si>
  <si>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</si>
  <si>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</si>
  <si>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</si>
  <si>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</si>
  <si>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</si>
  <si>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</si>
  <si>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</si>
  <si>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</si>
  <si>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</si>
  <si>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</si>
  <si>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</si>
  <si>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</si>
  <si>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</si>
  <si>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</si>
  <si>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</si>
  <si>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</si>
  <si>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</si>
  <si>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</si>
  <si>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</si>
  <si>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</si>
  <si>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</si>
  <si>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</si>
  <si>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</si>
  <si>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</si>
  <si>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</si>
  <si>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</si>
  <si>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</si>
  <si>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</si>
  <si>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</si>
  <si>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</si>
  <si>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</si>
  <si>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</si>
  <si>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</si>
  <si>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</si>
  <si>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</si>
  <si>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</si>
  <si>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</si>
  <si>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</si>
  <si>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</si>
  <si>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</si>
  <si>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</si>
  <si>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</si>
  <si>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</si>
  <si>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</si>
  <si>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</si>
  <si>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</si>
  <si>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</si>
  <si>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</si>
  <si>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</si>
  <si>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</si>
  <si>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</si>
  <si>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</si>
  <si>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</si>
  <si>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</si>
  <si>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</si>
  <si>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</si>
  <si>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</si>
  <si>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</si>
  <si>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</si>
  <si>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</si>
  <si>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</si>
  <si>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</si>
  <si>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</si>
  <si>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</si>
  <si>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</si>
  <si>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</si>
  <si>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</si>
  <si>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</si>
  <si>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</si>
  <si>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</si>
  <si>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</si>
  <si>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</si>
  <si>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</si>
  <si>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</si>
  <si>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</si>
  <si>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</si>
  <si>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</si>
  <si>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</si>
  <si>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</si>
  <si>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</si>
  <si>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</si>
  <si>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</si>
  <si>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</si>
  <si>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</si>
  <si>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</si>
  <si>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</si>
  <si>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</si>
  <si>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</si>
  <si>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</si>
  <si>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</si>
  <si>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</si>
  <si>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</si>
  <si>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</si>
  <si>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</si>
  <si>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</si>
  <si>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</si>
  <si>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</si>
  <si>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</si>
  <si>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</si>
  <si>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</si>
  <si>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</si>
  <si>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</si>
  <si>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</si>
  <si>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</si>
  <si>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</si>
  <si>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</si>
  <si>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</si>
  <si>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</si>
  <si>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</si>
  <si>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</si>
  <si>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</si>
  <si>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</si>
  <si>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</si>
  <si>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</si>
  <si>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</si>
  <si>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</si>
  <si>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</si>
  <si>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</si>
  <si>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</si>
  <si>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</si>
  <si>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</si>
  <si>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</si>
  <si>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</si>
  <si>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</si>
  <si>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</si>
  <si>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</si>
  <si>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</si>
  <si>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</si>
  <si>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</si>
  <si>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</si>
  <si>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</si>
  <si>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</si>
  <si>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</si>
  <si>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</si>
  <si>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</si>
  <si>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</si>
  <si>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</si>
  <si>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</si>
  <si>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</si>
  <si>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</si>
  <si>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</si>
  <si>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</si>
  <si>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</si>
  <si>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</si>
  <si>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</si>
  <si>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</si>
  <si>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</si>
  <si>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</si>
  <si>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</si>
  <si>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</si>
  <si>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</si>
  <si>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</si>
  <si>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</si>
  <si>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</si>
  <si>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</si>
  <si>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</si>
  <si>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</si>
  <si>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</si>
  <si>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</si>
  <si>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</si>
  <si>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</si>
  <si>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</si>
  <si>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</si>
  <si>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</si>
  <si>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</si>
  <si>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</si>
  <si>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</si>
  <si>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</si>
  <si>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</si>
  <si>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</si>
  <si>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</si>
  <si>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</si>
  <si>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</si>
  <si>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</si>
  <si>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</si>
  <si>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</si>
  <si>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</si>
  <si>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</si>
  <si>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</si>
  <si>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</si>
  <si>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</si>
  <si>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</si>
  <si>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</si>
  <si>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</si>
  <si>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</si>
  <si>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</si>
  <si>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</si>
  <si>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</si>
  <si>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</si>
  <si>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</si>
  <si>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</si>
  <si>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</si>
  <si>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</si>
  <si>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</si>
  <si>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</si>
  <si>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</si>
  <si>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</si>
  <si>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</si>
  <si>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</si>
  <si>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</si>
  <si>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</si>
  <si>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</si>
  <si>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</si>
  <si>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</si>
  <si>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</si>
  <si>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</si>
  <si>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</si>
  <si>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</si>
  <si>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</si>
  <si>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</si>
  <si>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</si>
  <si>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</si>
  <si>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</si>
  <si>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</si>
  <si>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</si>
  <si>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</si>
  <si>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</si>
  <si>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</si>
  <si>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</si>
  <si>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</si>
  <si>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</si>
  <si>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</si>
  <si>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</si>
  <si>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</si>
  <si>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</si>
  <si>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</si>
  <si>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</si>
  <si>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</si>
  <si>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</si>
  <si>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</si>
  <si>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</si>
  <si>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</si>
  <si>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</si>
  <si>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</si>
  <si>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</si>
  <si>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</si>
  <si>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</si>
  <si>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</si>
  <si>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</si>
  <si>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</si>
  <si>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</si>
  <si>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</si>
  <si>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</si>
  <si>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</si>
  <si>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</si>
  <si>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</si>
  <si>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</si>
  <si>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</si>
  <si>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</si>
  <si>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</si>
  <si>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</si>
  <si>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</si>
  <si>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</si>
  <si>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</si>
  <si>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</si>
  <si>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</si>
  <si>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</si>
  <si>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</si>
  <si>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</si>
  <si>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</si>
  <si>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</si>
  <si>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</si>
  <si>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</si>
  <si>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</si>
  <si>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</si>
  <si>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</si>
  <si>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</si>
  <si>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</si>
  <si>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</si>
  <si>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</si>
  <si>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</si>
  <si>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</si>
  <si>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</si>
  <si>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</si>
  <si>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</si>
  <si>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</si>
  <si>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</si>
  <si>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</si>
  <si>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</si>
  <si>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</si>
  <si>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</si>
  <si>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</si>
  <si>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</si>
  <si>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</si>
  <si>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</si>
  <si>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</si>
  <si>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</si>
  <si>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</si>
  <si>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</si>
  <si>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</si>
  <si>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</si>
  <si>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</si>
  <si>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</si>
  <si>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</si>
  <si>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</si>
  <si>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</si>
  <si>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</si>
  <si>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</si>
  <si>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</si>
  <si>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</si>
  <si>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</si>
  <si>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</si>
  <si>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</si>
  <si>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</si>
  <si>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</si>
  <si>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</si>
  <si>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</si>
  <si>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</si>
  <si>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</si>
  <si>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</si>
  <si>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</si>
  <si>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</si>
  <si>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</si>
  <si>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</si>
  <si>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</si>
  <si>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</si>
  <si>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</si>
  <si>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</si>
  <si>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</si>
  <si>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</si>
  <si>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</si>
  <si>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</si>
  <si>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</si>
  <si>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</si>
  <si>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</si>
  <si>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</si>
  <si>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</si>
  <si>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</si>
  <si>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</si>
  <si>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</si>
  <si>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</si>
  <si>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</si>
  <si>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</si>
  <si>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</si>
  <si>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</si>
  <si>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</si>
  <si>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</si>
  <si>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</si>
  <si>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</si>
  <si>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</si>
  <si>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</si>
  <si>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</si>
  <si>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</si>
  <si>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</si>
  <si>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</si>
  <si>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</si>
  <si>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</si>
  <si>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</si>
  <si>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</si>
  <si>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</si>
  <si>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</si>
  <si>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</si>
  <si>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</si>
  <si>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</si>
  <si>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</si>
  <si>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</si>
  <si>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</si>
  <si>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</si>
  <si>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</si>
  <si>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</si>
  <si>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</si>
  <si>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</si>
  <si>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</si>
  <si>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</si>
  <si>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</si>
  <si>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</si>
  <si>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</si>
  <si>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</si>
  <si>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</si>
  <si>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</si>
  <si>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</si>
  <si>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</si>
  <si>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</si>
  <si>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</si>
  <si>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</si>
  <si>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</si>
  <si>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</si>
  <si>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</si>
  <si>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</si>
  <si>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</si>
  <si>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</si>
  <si>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</si>
  <si>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</si>
  <si>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</si>
  <si>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</si>
  <si>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</si>
  <si>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</si>
  <si>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</si>
  <si>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</si>
  <si>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</si>
  <si>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</si>
  <si>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</si>
  <si>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</si>
  <si>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</si>
  <si>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</si>
  <si>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</si>
  <si>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</si>
  <si>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</si>
  <si>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</si>
  <si>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</si>
  <si>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</si>
  <si>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</si>
  <si>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</si>
  <si>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</si>
  <si>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</si>
  <si>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</si>
  <si>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</si>
  <si>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</si>
  <si>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</si>
  <si>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</si>
  <si>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</si>
  <si>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</si>
  <si>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</si>
  <si>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</si>
  <si>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</si>
  <si>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</si>
  <si>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</si>
  <si>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</si>
  <si>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</si>
  <si>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</si>
  <si>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</si>
  <si>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</si>
  <si>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</si>
  <si>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</si>
  <si>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</si>
  <si>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</si>
  <si>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</si>
  <si>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</si>
  <si>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</si>
  <si>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</si>
  <si>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</si>
  <si>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</si>
  <si>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</si>
  <si>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</si>
  <si>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</si>
  <si>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</si>
  <si>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</si>
  <si>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</si>
  <si>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</si>
  <si>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</si>
  <si>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</si>
  <si>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</si>
  <si>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</si>
  <si>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</si>
  <si>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</si>
  <si>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</si>
  <si>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</si>
  <si>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</si>
  <si>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</si>
  <si>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</si>
  <si>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</si>
  <si>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</si>
  <si>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</si>
  <si>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</si>
  <si>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</si>
  <si>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</si>
  <si>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</si>
  <si>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</si>
  <si>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</si>
  <si>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</si>
  <si>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</si>
  <si>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</si>
  <si>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</si>
  <si>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</si>
  <si>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</si>
  <si>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</si>
  <si>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</si>
  <si>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</si>
  <si>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</si>
  <si>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</si>
  <si>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</si>
  <si>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</si>
  <si>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</si>
  <si>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</si>
  <si>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</si>
  <si>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</si>
  <si>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</si>
  <si>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</si>
  <si>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</si>
  <si>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</si>
  <si>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</si>
  <si>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</si>
  <si>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</si>
  <si>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</si>
  <si>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</si>
  <si>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</si>
  <si>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</si>
  <si>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</si>
  <si>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</si>
  <si>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</si>
  <si>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</si>
  <si>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</si>
  <si>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</si>
  <si>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</si>
  <si>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</si>
  <si>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</si>
  <si>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</si>
  <si>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</si>
  <si>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</si>
  <si>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</si>
  <si>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</si>
  <si>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</si>
  <si>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</si>
  <si>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</si>
  <si>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</si>
  <si>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</si>
  <si>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</si>
  <si>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</si>
  <si>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</si>
  <si>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</si>
  <si>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</si>
  <si>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</si>
  <si>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</si>
  <si>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</si>
  <si>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</si>
  <si>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</si>
  <si>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</si>
  <si>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</si>
  <si>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</si>
  <si>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</si>
  <si>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</si>
  <si>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</si>
  <si>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</si>
  <si>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</si>
  <si>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</si>
  <si>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</si>
  <si>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</si>
  <si>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</si>
  <si>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</si>
  <si>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</si>
  <si>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</si>
  <si>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</si>
  <si>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</si>
  <si>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</si>
  <si>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</si>
  <si>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</si>
  <si>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</si>
  <si>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</si>
  <si>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</si>
  <si>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</si>
  <si>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</si>
  <si>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</si>
  <si>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</si>
  <si>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</si>
  <si>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</si>
  <si>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</si>
  <si>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</si>
  <si>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</si>
  <si>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</si>
  <si>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</si>
  <si>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</si>
  <si>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</si>
  <si>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</si>
  <si>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</si>
  <si>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</si>
  <si>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</si>
  <si>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</si>
  <si>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</si>
  <si>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</si>
  <si>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</si>
  <si>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</si>
  <si>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</si>
  <si>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</si>
  <si>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</si>
  <si>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</si>
  <si>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</si>
  <si>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</si>
  <si>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</si>
  <si>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</si>
  <si>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</si>
  <si>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</si>
  <si>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</si>
  <si>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</si>
  <si>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</si>
  <si>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</si>
  <si>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</si>
  <si>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</si>
  <si>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</si>
  <si>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</si>
  <si>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</si>
  <si>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</si>
  <si>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</si>
  <si>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</si>
  <si>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</si>
  <si>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</si>
  <si>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</si>
  <si>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</si>
  <si>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</si>
  <si>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</si>
  <si>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</si>
  <si>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</si>
  <si>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</si>
  <si>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</si>
  <si>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</si>
  <si>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</si>
  <si>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</si>
  <si>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</si>
  <si>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</si>
  <si>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</si>
  <si>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</si>
  <si>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</si>
  <si>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</si>
  <si>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</si>
  <si>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</si>
  <si>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</si>
  <si>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</si>
  <si>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</si>
  <si>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</si>
  <si>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</si>
  <si>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</si>
  <si>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</si>
  <si>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</si>
  <si>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</si>
  <si>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</si>
  <si>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</si>
  <si>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</si>
  <si>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</si>
  <si>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</si>
  <si>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</si>
  <si>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</si>
  <si>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</si>
  <si>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</si>
  <si>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</si>
  <si>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</si>
  <si>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</si>
  <si>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</si>
  <si>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</si>
  <si>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</si>
  <si>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</si>
  <si>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</si>
  <si>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</si>
  <si>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</si>
  <si>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</si>
  <si>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</si>
  <si>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</si>
  <si>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</si>
  <si>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</si>
  <si>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</si>
  <si>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</si>
  <si>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</si>
  <si>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</si>
  <si>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</si>
  <si>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</si>
  <si>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</si>
  <si>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</si>
  <si>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</si>
  <si>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</si>
  <si>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</si>
  <si>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</si>
  <si>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</si>
  <si>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</si>
  <si>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</si>
  <si>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</si>
  <si>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</si>
  <si>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</si>
  <si>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</si>
  <si>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</si>
  <si>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</si>
  <si>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</si>
  <si>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</si>
  <si>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</si>
  <si>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</si>
  <si>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</si>
  <si>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</si>
  <si>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</si>
  <si>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</si>
  <si>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</si>
  <si>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</si>
  <si>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</si>
  <si>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</si>
  <si>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</si>
  <si>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</si>
  <si>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</si>
  <si>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</si>
  <si>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</si>
  <si>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</si>
  <si>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</si>
  <si>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</si>
  <si>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</si>
  <si>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</si>
  <si>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</si>
  <si>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</si>
  <si>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</si>
  <si>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</si>
  <si>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</si>
  <si>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</si>
  <si>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</si>
  <si>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</si>
  <si>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</si>
  <si>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</si>
  <si>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</si>
  <si>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</si>
  <si>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</si>
  <si>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</si>
  <si>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</si>
  <si>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</si>
  <si>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</si>
  <si>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</si>
  <si>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</si>
  <si>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</si>
  <si>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</si>
  <si>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</si>
  <si>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</si>
  <si>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</si>
  <si>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</si>
  <si>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</si>
  <si>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</si>
  <si>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</si>
  <si>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</si>
  <si>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</si>
  <si>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</si>
  <si>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</si>
  <si>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</si>
  <si>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</si>
  <si>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</si>
  <si>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</si>
  <si>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</si>
  <si>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</si>
  <si>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</si>
  <si>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</si>
  <si>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</si>
  <si>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</si>
  <si>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</si>
  <si>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</si>
  <si>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</si>
  <si>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</si>
  <si>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</si>
  <si>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</si>
  <si>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</si>
  <si>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</si>
  <si>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</si>
  <si>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</si>
  <si>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</si>
  <si>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</si>
  <si>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</si>
  <si>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</si>
  <si>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</si>
  <si>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</si>
  <si>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</si>
  <si>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</si>
  <si>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</si>
  <si>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</si>
  <si>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</si>
  <si>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</si>
  <si>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</si>
  <si>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</si>
  <si>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</si>
  <si>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</si>
  <si>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</si>
  <si>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</si>
  <si>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</si>
  <si>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</si>
  <si>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</si>
  <si>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</si>
  <si>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</si>
  <si>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</si>
  <si>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</si>
  <si>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</si>
  <si>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</si>
  <si>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</si>
  <si>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</si>
  <si>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</si>
  <si>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</si>
  <si>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</si>
  <si>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</si>
  <si>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</si>
  <si>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</si>
  <si>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</si>
  <si>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</si>
  <si>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</si>
  <si>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</si>
  <si>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</si>
  <si>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</si>
  <si>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</si>
  <si>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</si>
  <si>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</si>
  <si>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</si>
  <si>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</si>
  <si>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</si>
  <si>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</si>
  <si>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</si>
  <si>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</si>
  <si>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</si>
  <si>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</si>
  <si>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</si>
  <si>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</si>
  <si>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</si>
  <si>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</si>
  <si>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</si>
  <si>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</si>
  <si>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</si>
  <si>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</si>
  <si>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</si>
  <si>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</si>
  <si>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</si>
  <si>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</si>
  <si>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</si>
  <si>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</si>
  <si>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</si>
  <si>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</si>
  <si>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</si>
  <si>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</si>
  <si>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</si>
  <si>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</si>
  <si>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</si>
  <si>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</si>
  <si>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</si>
  <si>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</si>
  <si>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</si>
  <si>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</si>
  <si>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</si>
  <si>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</si>
  <si>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</si>
  <si>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</si>
  <si>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</si>
  <si>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</si>
  <si>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</si>
  <si>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</si>
  <si>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</si>
  <si>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</si>
  <si>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</si>
  <si>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</si>
  <si>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</si>
  <si>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</si>
  <si>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</si>
  <si>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</si>
  <si>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</si>
  <si>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</si>
  <si>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</si>
  <si>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</si>
  <si>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</si>
  <si>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</si>
  <si>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</si>
  <si>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</si>
  <si>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</si>
  <si>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</si>
  <si>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</si>
  <si>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</si>
  <si>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</si>
  <si>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</si>
  <si>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</si>
  <si>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</si>
  <si>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</si>
  <si>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</si>
  <si>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</si>
  <si>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</si>
  <si>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</si>
  <si>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</si>
  <si>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</si>
  <si>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</si>
  <si>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</si>
  <si>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</si>
  <si>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</si>
  <si>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</si>
  <si>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</si>
  <si>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</si>
  <si>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</si>
  <si>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</si>
  <si>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</si>
  <si>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</si>
  <si>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</si>
  <si>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</si>
  <si>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</si>
  <si>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</si>
  <si>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</si>
  <si>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</si>
  <si>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</si>
  <si>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</si>
  <si>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</si>
  <si>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</si>
  <si>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</si>
  <si>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</si>
  <si>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</si>
  <si>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</si>
  <si>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</si>
  <si>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</si>
  <si>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</si>
  <si>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</si>
  <si>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</si>
  <si>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</si>
  <si>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</si>
  <si>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</si>
  <si>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</si>
  <si>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</si>
  <si>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</si>
  <si>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</si>
  <si>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</si>
  <si>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</si>
  <si>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</si>
  <si>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</si>
  <si>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</si>
  <si>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</si>
  <si>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</si>
  <si>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</si>
  <si>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</si>
  <si>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</si>
  <si>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</si>
  <si>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</si>
  <si>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</si>
  <si>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</si>
  <si>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</si>
  <si>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</si>
  <si>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</si>
  <si>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</si>
  <si>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</si>
  <si>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</si>
  <si>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</si>
  <si>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</si>
  <si>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</si>
  <si>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</si>
  <si>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</si>
  <si>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</si>
  <si>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</si>
  <si>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</si>
  <si>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</si>
  <si>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</si>
  <si>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</si>
  <si>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</si>
  <si>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</si>
  <si>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</si>
  <si>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</si>
  <si>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</si>
  <si>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</si>
  <si>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</si>
  <si>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</si>
  <si>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</si>
  <si>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</si>
  <si>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</si>
  <si>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</si>
  <si>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</si>
  <si>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</si>
  <si>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</si>
  <si>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</si>
  <si>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</si>
  <si>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</si>
  <si>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</si>
  <si>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</si>
  <si>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</si>
  <si>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</si>
  <si>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</si>
  <si>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</si>
  <si>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</si>
  <si>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</si>
  <si>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</si>
  <si>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</si>
  <si>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</si>
  <si>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</si>
  <si>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</si>
  <si>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</si>
  <si>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</si>
  <si>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</si>
  <si>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</si>
  <si>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</si>
  <si>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</si>
  <si>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</si>
  <si>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</si>
  <si>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</si>
  <si>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</si>
  <si>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</si>
  <si>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</si>
  <si>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</si>
  <si>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</si>
  <si>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</si>
  <si>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</si>
  <si>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</si>
  <si>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</si>
  <si>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</si>
  <si>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</si>
  <si>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</si>
  <si>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</si>
  <si>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</si>
  <si>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</si>
  <si>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</si>
  <si>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</si>
  <si>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</si>
  <si>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</si>
  <si>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</si>
  <si>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</si>
  <si>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</si>
  <si>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</si>
  <si>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</si>
  <si>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</si>
  <si>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</si>
  <si>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</si>
  <si>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</si>
  <si>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</si>
  <si>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</si>
  <si>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</si>
  <si>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</si>
  <si>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</si>
  <si>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</si>
  <si>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</si>
  <si>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</si>
  <si>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</si>
  <si>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</si>
  <si>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</si>
  <si>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</si>
  <si>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</si>
  <si>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</si>
  <si>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</si>
  <si>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</si>
  <si>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</si>
  <si>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</si>
  <si>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</si>
  <si>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</si>
  <si>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</si>
  <si>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</si>
  <si>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</si>
  <si>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</si>
  <si>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</si>
  <si>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</si>
  <si>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</si>
  <si>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</si>
  <si>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</si>
  <si>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</si>
  <si>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</si>
  <si>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</si>
  <si>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</si>
  <si>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</si>
  <si>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</si>
  <si>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</si>
  <si>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</si>
  <si>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</si>
  <si>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</si>
  <si>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</si>
  <si>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</si>
  <si>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</si>
  <si>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</si>
  <si>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</si>
  <si>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</si>
  <si>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</si>
  <si>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</si>
  <si>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</si>
  <si>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</si>
  <si>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</si>
  <si>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</si>
  <si>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</si>
  <si>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</si>
  <si>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</si>
  <si>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</si>
  <si>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</si>
  <si>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</si>
  <si>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</si>
  <si>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</si>
  <si>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</si>
  <si>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</si>
  <si>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</si>
  <si>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</si>
  <si>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</si>
  <si>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</si>
  <si>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</si>
  <si>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</si>
  <si>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</si>
  <si>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</si>
  <si>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</si>
  <si>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</si>
  <si>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</si>
  <si>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</si>
  <si>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</si>
  <si>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</si>
  <si>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</si>
  <si>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</si>
  <si>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</si>
  <si>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</si>
  <si>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</si>
  <si>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</si>
  <si>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</si>
  <si>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</si>
  <si>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</si>
  <si>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</si>
  <si>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</si>
  <si>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</si>
  <si>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</si>
  <si>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</si>
  <si>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</si>
  <si>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</si>
  <si>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</si>
  <si>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</si>
  <si>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</si>
  <si>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</si>
  <si>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</si>
  <si>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</si>
  <si>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</si>
  <si>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</si>
  <si>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</si>
  <si>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</si>
  <si>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</si>
  <si>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</si>
  <si>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</si>
  <si>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</si>
  <si>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</si>
  <si>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</si>
  <si>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</si>
  <si>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</si>
  <si>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</si>
  <si>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</si>
  <si>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</si>
  <si>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</si>
  <si>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</si>
  <si>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</si>
  <si>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</si>
  <si>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</si>
  <si>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</si>
  <si>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</si>
  <si>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</si>
  <si>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</si>
  <si>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</si>
  <si>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</si>
  <si>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</si>
  <si>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</si>
  <si>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</si>
  <si>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</si>
  <si>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</si>
  <si>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</si>
  <si>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</si>
  <si>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</si>
  <si>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</si>
  <si>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</si>
  <si>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</si>
  <si>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</si>
  <si>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</si>
  <si>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</si>
  <si>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</si>
  <si>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</si>
  <si>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</si>
  <si>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</si>
  <si>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</si>
  <si>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</si>
  <si>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</si>
  <si>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</si>
  <si>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</si>
  <si>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</si>
  <si>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</si>
  <si>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</si>
  <si>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</si>
  <si>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</si>
  <si>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</si>
  <si>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</si>
  <si>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</si>
  <si>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</si>
  <si>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</si>
  <si>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</si>
  <si>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</si>
  <si>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</si>
  <si>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</si>
  <si>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</si>
  <si>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</si>
  <si>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</si>
  <si>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</si>
  <si>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</si>
  <si>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</si>
  <si>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</si>
  <si>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</si>
  <si>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</si>
  <si>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</si>
  <si>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</si>
  <si>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</si>
  <si>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</si>
  <si>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</si>
  <si>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</si>
  <si>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</si>
  <si>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</si>
  <si>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</si>
  <si>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</si>
  <si>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</si>
  <si>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</si>
  <si>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</si>
  <si>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</si>
  <si>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</si>
  <si>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</si>
  <si>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</si>
  <si>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</si>
  <si>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</si>
  <si>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</si>
  <si>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</si>
  <si>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</si>
  <si>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</si>
  <si>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</si>
  <si>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</si>
  <si>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</si>
  <si>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</si>
  <si>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</si>
  <si>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</si>
  <si>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</si>
  <si>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</si>
  <si>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</si>
  <si>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</si>
  <si>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</si>
  <si>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</si>
  <si>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</si>
  <si>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</si>
  <si>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</si>
  <si>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</si>
  <si>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</si>
  <si>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</si>
  <si>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</si>
  <si>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</si>
  <si>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</si>
  <si>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</si>
  <si>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</si>
  <si>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</si>
  <si>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</si>
  <si>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</si>
  <si>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</si>
  <si>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</si>
  <si>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</si>
  <si>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</si>
  <si>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</si>
  <si>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</si>
  <si>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</si>
  <si>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</si>
  <si>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</si>
  <si>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</si>
  <si>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</si>
  <si>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</si>
  <si>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</si>
  <si>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</si>
  <si>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</si>
  <si>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</si>
  <si>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</si>
  <si>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</si>
  <si>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</si>
  <si>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</si>
  <si>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</si>
  <si>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</si>
  <si>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</si>
  <si>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</si>
  <si>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</si>
  <si>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</si>
  <si>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</si>
  <si>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</si>
  <si>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</si>
  <si>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</si>
  <si>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</si>
  <si>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</si>
  <si>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</si>
  <si>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</si>
  <si>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</si>
  <si>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</si>
  <si>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</si>
  <si>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</si>
  <si>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</si>
  <si>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</si>
  <si>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</si>
  <si>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</si>
  <si>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</si>
  <si>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</si>
  <si>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</si>
  <si>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</si>
  <si>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</si>
  <si>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</si>
  <si>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</si>
  <si>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</si>
  <si>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</si>
  <si>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</si>
  <si>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</si>
  <si>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</si>
  <si>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</si>
  <si>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</si>
  <si>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</si>
  <si>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</si>
  <si>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</si>
  <si>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</si>
  <si>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</si>
  <si>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</si>
  <si>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</si>
  <si>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</si>
  <si>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</si>
  <si>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</si>
  <si>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</si>
  <si>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</si>
  <si>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</si>
  <si>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</si>
  <si>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</si>
  <si>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</si>
  <si>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</si>
  <si>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</si>
  <si>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</si>
  <si>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</si>
  <si>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</si>
  <si>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</si>
  <si>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</si>
  <si>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</si>
  <si>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</si>
  <si>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</si>
  <si>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</si>
  <si>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</si>
  <si>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</si>
  <si>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</si>
  <si>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</si>
  <si>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</si>
  <si>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</si>
  <si>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</si>
  <si>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</si>
  <si>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</si>
  <si>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</si>
  <si>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</si>
  <si>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</si>
  <si>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</si>
  <si>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</si>
  <si>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</si>
  <si>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</si>
  <si>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</si>
  <si>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</si>
  <si>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</si>
  <si>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</si>
  <si>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</si>
  <si>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</si>
  <si>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</si>
  <si>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</si>
  <si>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</si>
  <si>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</si>
  <si>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</si>
  <si>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</si>
  <si>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</si>
  <si>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</si>
  <si>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</si>
  <si>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</si>
  <si>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</si>
  <si>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</si>
  <si>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</si>
  <si>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</si>
  <si>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</si>
  <si>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</si>
  <si>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</si>
  <si>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</si>
  <si>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</si>
  <si>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</si>
  <si>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</si>
  <si>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</si>
  <si>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</si>
  <si>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</si>
  <si>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</si>
  <si>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</si>
  <si>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</si>
  <si>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</si>
  <si>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</si>
  <si>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</si>
  <si>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</si>
  <si>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</si>
  <si>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</si>
  <si>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</si>
  <si>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</si>
  <si>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</si>
  <si>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</si>
  <si>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</si>
  <si>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</si>
  <si>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</si>
  <si>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</si>
  <si>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</si>
  <si>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</si>
  <si>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</si>
  <si>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</si>
  <si>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</si>
  <si>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</si>
  <si>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</si>
  <si>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</si>
  <si>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</si>
  <si>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</si>
  <si>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</si>
  <si>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</si>
  <si>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</si>
  <si>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</si>
  <si>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</si>
  <si>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</si>
  <si>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</si>
  <si>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</si>
  <si>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</si>
  <si>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</si>
  <si>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</si>
  <si>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</si>
  <si>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</si>
  <si>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</si>
  <si>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</si>
  <si>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</si>
  <si>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</si>
  <si>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</si>
  <si>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</si>
  <si>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</si>
  <si>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</si>
  <si>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</si>
  <si>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</si>
  <si>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</si>
  <si>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</si>
  <si>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</si>
  <si>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</si>
  <si>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</si>
  <si>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</si>
  <si>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</si>
  <si>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</si>
  <si>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</si>
  <si>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</si>
  <si>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</si>
  <si>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</si>
  <si>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</si>
  <si>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</si>
  <si>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</si>
  <si>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</si>
  <si>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</si>
  <si>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</si>
  <si>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</si>
  <si>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</si>
  <si>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</si>
  <si>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</si>
  <si>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</si>
  <si>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</si>
  <si>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</si>
  <si>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</si>
  <si>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</si>
  <si>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</si>
  <si>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</si>
  <si>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</si>
  <si>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</si>
  <si>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</si>
  <si>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</si>
  <si>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</si>
  <si>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</si>
  <si>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</si>
  <si>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</si>
  <si>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</si>
  <si>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</si>
  <si>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</si>
  <si>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</si>
  <si>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</si>
  <si>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</si>
  <si>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</si>
  <si>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</si>
  <si>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</si>
  <si>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</si>
  <si>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</si>
  <si>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</si>
  <si>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</si>
  <si>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</si>
  <si>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</si>
  <si>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</si>
  <si>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</si>
  <si>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</si>
  <si>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</si>
  <si>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</si>
  <si>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</si>
  <si>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</si>
  <si>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</si>
  <si>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</si>
  <si>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</si>
  <si>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</si>
  <si>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</si>
  <si>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</si>
  <si>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</si>
  <si>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</si>
  <si>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</si>
  <si>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</si>
  <si>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</si>
  <si>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</si>
  <si>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</si>
  <si>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</si>
  <si>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</si>
  <si>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</si>
  <si>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</si>
  <si>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</si>
  <si>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</si>
  <si>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</si>
  <si>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</si>
  <si>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</si>
  <si>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</si>
  <si>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</si>
  <si>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</si>
  <si>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</si>
  <si>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</si>
  <si>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</si>
  <si>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</si>
  <si>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</si>
  <si>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</si>
  <si>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</si>
  <si>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</si>
  <si>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</si>
  <si>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</si>
  <si>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</si>
  <si>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</si>
  <si>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</si>
  <si>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</si>
  <si>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</si>
  <si>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</si>
  <si>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</si>
  <si>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</si>
  <si>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</si>
  <si>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</si>
  <si>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</si>
  <si>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</si>
  <si>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</si>
  <si>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</si>
  <si>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</si>
  <si>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</si>
  <si>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</si>
  <si>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</si>
  <si>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</si>
  <si>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</si>
  <si>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</si>
  <si>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</si>
  <si>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</si>
  <si>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</si>
  <si>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</si>
  <si>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</si>
  <si>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</si>
  <si>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</si>
  <si>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</si>
  <si>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</si>
  <si>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</si>
  <si>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</si>
  <si>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</si>
  <si>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</si>
  <si>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</si>
  <si>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</si>
  <si>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</si>
  <si>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</si>
  <si>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</si>
  <si>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</si>
  <si>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</si>
  <si>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</si>
  <si>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</si>
  <si>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</si>
  <si>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</si>
  <si>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</si>
  <si>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</si>
  <si>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</si>
  <si>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</si>
  <si>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</si>
  <si>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</si>
  <si>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</si>
  <si>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</si>
  <si>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</si>
  <si>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</si>
  <si>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</si>
  <si>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</si>
  <si>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</si>
  <si>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</si>
  <si>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</si>
  <si>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</si>
  <si>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</si>
  <si>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</si>
  <si>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</si>
  <si>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</si>
  <si>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</si>
  <si>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</si>
  <si>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</si>
  <si>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</si>
  <si>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</si>
  <si>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</si>
  <si>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</si>
  <si>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</si>
  <si>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</si>
  <si>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</si>
  <si>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</si>
  <si>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</si>
  <si>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</si>
  <si>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</si>
  <si>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</si>
  <si>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</si>
  <si>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</si>
  <si>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</si>
  <si>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</si>
  <si>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</si>
  <si>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</si>
  <si>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</si>
  <si>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</si>
  <si>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</si>
  <si>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</si>
  <si>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</si>
  <si>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</si>
  <si>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</si>
  <si>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</si>
  <si>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</si>
  <si>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</si>
  <si>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</si>
  <si>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</si>
  <si>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</si>
  <si>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</si>
  <si>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</si>
  <si>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</si>
  <si>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</si>
  <si>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</si>
  <si>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</si>
  <si>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</si>
  <si>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</si>
  <si>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</si>
  <si>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</si>
  <si>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</si>
  <si>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</si>
  <si>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</si>
  <si>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</si>
  <si>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</si>
  <si>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</si>
  <si>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</si>
  <si>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</si>
  <si>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</si>
  <si>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</si>
  <si>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</si>
  <si>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</si>
  <si>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</si>
  <si>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</si>
  <si>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</si>
  <si>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</si>
  <si>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</si>
  <si>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</si>
  <si>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</si>
  <si>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</si>
  <si>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</si>
  <si>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</si>
  <si>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</si>
  <si>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</si>
  <si>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</si>
  <si>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</si>
  <si>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</si>
  <si>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</si>
  <si>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</si>
  <si>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</si>
  <si>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</si>
  <si>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</si>
  <si>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</si>
  <si>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</si>
  <si>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</si>
  <si>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</si>
  <si>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</si>
  <si>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</si>
  <si>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</si>
  <si>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</si>
  <si>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</si>
  <si>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</si>
  <si>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</si>
  <si>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</si>
  <si>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</si>
  <si>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</si>
  <si>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</si>
  <si>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</si>
  <si>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</si>
  <si>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</si>
  <si>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</si>
  <si>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</si>
  <si>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</si>
  <si>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</si>
  <si>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</si>
  <si>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</si>
  <si>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</si>
  <si>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</si>
  <si>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</si>
  <si>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</si>
  <si>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</si>
  <si>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</si>
  <si>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</si>
  <si>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</si>
  <si>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</si>
  <si>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</si>
  <si>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</si>
  <si>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</si>
  <si>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</si>
  <si>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</si>
  <si>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</si>
  <si>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</si>
  <si>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</si>
  <si>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</si>
  <si>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</si>
  <si>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</si>
  <si>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</si>
  <si>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</si>
  <si>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</si>
  <si>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</si>
  <si>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</si>
  <si>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</si>
  <si>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</si>
  <si>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</si>
  <si>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</si>
  <si>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</si>
  <si>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</si>
  <si>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</si>
  <si>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</si>
  <si>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</si>
  <si>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</si>
  <si>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</si>
  <si>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</si>
  <si>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</si>
  <si>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</si>
  <si>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</si>
  <si>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</si>
  <si>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</si>
  <si>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</si>
  <si>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</si>
  <si>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</si>
  <si>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</si>
  <si>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</si>
  <si>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</si>
  <si>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</si>
  <si>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</si>
  <si>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</si>
  <si>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</si>
  <si>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</si>
  <si>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</si>
  <si>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</si>
  <si>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</si>
  <si>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</si>
  <si>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</si>
  <si>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</si>
  <si>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</si>
  <si>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</si>
  <si>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</si>
  <si>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</si>
  <si>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</si>
  <si>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</si>
  <si>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</si>
  <si>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</si>
  <si>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</si>
  <si>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</si>
  <si>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</si>
  <si>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</si>
  <si>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</si>
  <si>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</si>
  <si>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</si>
  <si>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</si>
  <si>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</si>
  <si>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</si>
  <si>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</si>
  <si>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</si>
  <si>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</si>
  <si>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</si>
  <si>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</si>
  <si>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</si>
  <si>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</si>
  <si>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</si>
  <si>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</si>
  <si>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</si>
  <si>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</si>
  <si>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</si>
  <si>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</si>
  <si>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</si>
  <si>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</si>
  <si>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</si>
  <si>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</si>
  <si>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</si>
  <si>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</si>
  <si>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</si>
  <si>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</si>
  <si>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</si>
  <si>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</si>
  <si>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</si>
  <si>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</si>
  <si>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</si>
  <si>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</si>
  <si>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</si>
  <si>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</si>
  <si>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</si>
  <si>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</si>
  <si>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</si>
  <si>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</si>
  <si>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</si>
  <si>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</si>
  <si>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</si>
  <si>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</si>
  <si>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</si>
  <si>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</si>
  <si>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</si>
  <si>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</si>
  <si>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</si>
  <si>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</si>
  <si>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</si>
  <si>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</si>
  <si>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</si>
  <si>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</si>
  <si>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</si>
  <si>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</si>
  <si>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</si>
  <si>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</si>
  <si>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</si>
  <si>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</si>
  <si>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</si>
  <si>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</si>
  <si>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</si>
  <si>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</si>
  <si>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</si>
  <si>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</si>
  <si>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</si>
  <si>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</si>
  <si>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</si>
  <si>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</si>
  <si>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</si>
  <si>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</si>
  <si>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</si>
  <si>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</si>
  <si>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</si>
  <si>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</si>
  <si>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</si>
  <si>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</si>
  <si>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</si>
  <si>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</si>
  <si>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</si>
  <si>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</si>
  <si>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</si>
  <si>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</si>
  <si>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</si>
  <si>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</si>
  <si>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</si>
  <si>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</si>
  <si>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</si>
  <si>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</si>
  <si>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</si>
  <si>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</si>
  <si>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</si>
  <si>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</si>
  <si>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</si>
  <si>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</si>
  <si>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</si>
  <si>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</si>
  <si>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</si>
  <si>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</si>
  <si>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</si>
  <si>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</si>
  <si>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</si>
  <si>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</si>
  <si>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</si>
  <si>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</si>
  <si>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</si>
  <si>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</si>
  <si>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</si>
  <si>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</si>
  <si>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</si>
  <si>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</si>
  <si>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</si>
  <si>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</si>
  <si>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</si>
  <si>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</si>
  <si>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</si>
  <si>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</si>
  <si>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</si>
  <si>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</si>
  <si>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</si>
  <si>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</si>
  <si>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</si>
  <si>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</si>
  <si>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</si>
  <si>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</si>
  <si>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</si>
  <si>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</si>
  <si>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</si>
  <si>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</si>
  <si>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</si>
  <si>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</si>
  <si>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</si>
  <si>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</si>
  <si>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</si>
  <si>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</si>
  <si>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</si>
  <si>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</si>
  <si>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</si>
  <si>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</si>
  <si>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</si>
  <si>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</si>
  <si>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</si>
  <si>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</si>
  <si>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</si>
  <si>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</si>
  <si>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</si>
  <si>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</si>
  <si>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</si>
  <si>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</si>
  <si>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</si>
  <si>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</si>
  <si>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</si>
  <si>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</si>
  <si>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</si>
  <si>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</si>
  <si>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</si>
  <si>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</si>
  <si>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</si>
  <si>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</si>
  <si>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</si>
  <si>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</si>
  <si>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</si>
  <si>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</si>
  <si>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</si>
  <si>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</si>
  <si>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</si>
  <si>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</si>
  <si>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</si>
  <si>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</si>
  <si>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</si>
  <si>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</si>
  <si>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</si>
  <si>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</si>
  <si>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</si>
  <si>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</si>
  <si>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</si>
  <si>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</si>
  <si>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</si>
  <si>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</si>
  <si>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</si>
  <si>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</si>
  <si>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</si>
  <si>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</si>
  <si>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</si>
  <si>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</si>
  <si>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</si>
  <si>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</si>
  <si>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</si>
  <si>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</si>
  <si>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</si>
  <si>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</si>
  <si>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</si>
  <si>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</si>
  <si>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</si>
  <si>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</si>
  <si>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</si>
  <si>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</si>
  <si>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</si>
  <si>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</si>
  <si>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</si>
  <si>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</si>
  <si>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</si>
  <si>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</si>
  <si>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</si>
  <si>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</si>
  <si>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</si>
  <si>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</si>
  <si>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</si>
  <si>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</si>
  <si>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</si>
  <si>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</si>
  <si>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</si>
  <si>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</si>
  <si>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</si>
  <si>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</si>
  <si>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</si>
  <si>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</si>
  <si>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</si>
  <si>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</si>
  <si>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</si>
  <si>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</si>
  <si>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</si>
  <si>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</si>
  <si>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</si>
  <si>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</si>
  <si>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</si>
  <si>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</si>
  <si>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</si>
  <si>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</si>
  <si>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</si>
  <si>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</si>
  <si>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</si>
  <si>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</si>
  <si>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</si>
  <si>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</si>
  <si>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</si>
  <si>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</si>
  <si>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</si>
  <si>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</si>
  <si>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</si>
  <si>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</si>
  <si>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</si>
  <si>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</si>
  <si>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</si>
  <si>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</si>
  <si>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</si>
  <si>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</si>
  <si>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</si>
  <si>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</si>
  <si>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</si>
  <si>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</si>
  <si>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</si>
  <si>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</si>
  <si>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</si>
  <si>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</si>
  <si>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</si>
  <si>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</si>
  <si>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</si>
  <si>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</si>
  <si>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</si>
  <si>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</si>
  <si>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</si>
  <si>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</si>
  <si>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</si>
  <si>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</si>
  <si>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</si>
  <si>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</si>
  <si>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</si>
  <si>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</si>
  <si>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</si>
  <si>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</si>
  <si>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</si>
  <si>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</si>
  <si>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</si>
  <si>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</si>
  <si>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</si>
  <si>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</si>
  <si>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</si>
  <si>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</si>
  <si>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</si>
  <si>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</si>
  <si>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</si>
  <si>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</si>
  <si>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</si>
  <si>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</si>
  <si>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</si>
  <si>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</si>
  <si>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</si>
  <si>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</si>
  <si>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</si>
  <si>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</si>
  <si>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</si>
  <si>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</si>
  <si>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</si>
  <si>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</si>
  <si>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</si>
  <si>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</si>
  <si>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</si>
  <si>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</si>
  <si>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</si>
  <si>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</si>
  <si>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</si>
  <si>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</si>
  <si>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</si>
  <si>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</si>
  <si>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</si>
  <si>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</si>
  <si>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</si>
  <si>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</si>
  <si>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</si>
  <si>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</si>
  <si>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</si>
  <si>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</si>
  <si>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</si>
  <si>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</si>
  <si>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</si>
  <si>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</si>
  <si>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</si>
  <si>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</si>
  <si>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</si>
  <si>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</si>
  <si>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</si>
  <si>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</si>
  <si>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</si>
  <si>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</si>
  <si>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</si>
  <si>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</si>
  <si>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</si>
  <si>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</si>
  <si>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</si>
  <si>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</si>
  <si>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</si>
  <si>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</si>
  <si>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</si>
  <si>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</si>
  <si>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</si>
  <si>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</si>
  <si>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</si>
  <si>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</si>
  <si>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</si>
  <si>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</si>
  <si>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</si>
  <si>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</si>
  <si>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</si>
  <si>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</si>
  <si>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</si>
  <si>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</si>
  <si>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</si>
  <si>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</si>
  <si>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</si>
  <si>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</si>
  <si>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</si>
  <si>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</si>
  <si>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</si>
  <si>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</si>
  <si>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</si>
  <si>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</si>
  <si>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</si>
  <si>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</si>
  <si>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</si>
  <si>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</si>
  <si>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</si>
  <si>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</si>
  <si>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</si>
  <si>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</si>
  <si>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</si>
  <si>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</si>
  <si>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</si>
  <si>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</si>
  <si>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</si>
  <si>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</si>
  <si>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</si>
  <si>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</si>
  <si>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</si>
  <si>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</si>
  <si>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</si>
  <si>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</si>
  <si>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</si>
  <si>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</si>
  <si>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</si>
  <si>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</si>
  <si>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</si>
  <si>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</si>
  <si>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</si>
  <si>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</si>
  <si>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</si>
  <si>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</si>
  <si>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</si>
  <si>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</si>
  <si>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</si>
  <si>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</si>
  <si>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</si>
  <si>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</si>
  <si>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</si>
  <si>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</si>
  <si>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</si>
  <si>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</si>
  <si>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</si>
  <si>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</si>
  <si>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</si>
  <si>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</si>
  <si>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</si>
  <si>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</si>
  <si>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</si>
  <si>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</si>
  <si>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</si>
  <si>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</si>
  <si>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</si>
  <si>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</si>
  <si>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</si>
  <si>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</si>
  <si>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</si>
  <si>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</si>
  <si>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</si>
  <si>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</si>
  <si>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</si>
  <si>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</si>
  <si>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</si>
  <si>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</si>
  <si>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</si>
  <si>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</si>
  <si>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</si>
  <si>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</si>
  <si>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</si>
  <si>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</si>
  <si>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</si>
  <si>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</si>
  <si>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</si>
  <si>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</si>
  <si>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</si>
  <si>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</si>
  <si>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</si>
  <si>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</si>
  <si>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</si>
  <si>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</si>
  <si>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</si>
  <si>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</si>
  <si>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</si>
  <si>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</si>
  <si>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</si>
  <si>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</si>
  <si>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</si>
  <si>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</si>
  <si>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</si>
  <si>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</si>
  <si>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</si>
  <si>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</si>
  <si>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</si>
  <si>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</si>
  <si>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</si>
  <si>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</si>
  <si>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</si>
  <si>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</si>
  <si>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</si>
  <si>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</si>
  <si>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</si>
  <si>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</si>
  <si>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</si>
  <si>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</si>
  <si>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</si>
  <si>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</si>
  <si>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</si>
  <si>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</si>
  <si>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</si>
  <si>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</si>
  <si>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</si>
  <si>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</si>
  <si>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</si>
  <si>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</si>
  <si>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</si>
  <si>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</si>
  <si>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</si>
  <si>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</si>
  <si>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</si>
  <si>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</si>
  <si>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</si>
  <si>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</si>
  <si>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</si>
  <si>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</si>
  <si>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</si>
  <si>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</si>
  <si>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</si>
  <si>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</si>
  <si>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</si>
  <si>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</si>
  <si>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</si>
  <si>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</si>
  <si>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</si>
  <si>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</si>
  <si>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</si>
  <si>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</si>
  <si>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</si>
  <si>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</si>
  <si>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</si>
  <si>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</si>
  <si>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</si>
  <si>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</si>
  <si>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</si>
  <si>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</si>
  <si>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</si>
  <si>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</si>
  <si>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</si>
  <si>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</si>
  <si>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</si>
  <si>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</si>
  <si>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</si>
  <si>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</si>
  <si>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</si>
  <si>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</si>
  <si>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</si>
  <si>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</si>
  <si>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</si>
  <si>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</si>
  <si>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</si>
  <si>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</si>
  <si>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</si>
  <si>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</si>
  <si>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</si>
  <si>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</si>
  <si>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</si>
  <si>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</si>
  <si>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</si>
  <si>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</si>
  <si>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</si>
  <si>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</si>
  <si>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</si>
  <si>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</si>
  <si>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</si>
  <si>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</si>
  <si>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</si>
  <si>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</si>
  <si>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</si>
  <si>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</si>
  <si>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</si>
  <si>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</si>
  <si>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</si>
  <si>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</si>
  <si>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</si>
  <si>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</si>
  <si>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</si>
  <si>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</si>
  <si>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</si>
  <si>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</si>
  <si>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</si>
  <si>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</si>
  <si>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</si>
  <si>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</si>
  <si>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</si>
  <si>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</si>
  <si>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</si>
  <si>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</si>
  <si>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</si>
  <si>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</si>
  <si>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</si>
  <si>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</si>
  <si>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</si>
  <si>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</si>
  <si>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</si>
  <si>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</si>
  <si>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</si>
  <si>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</si>
  <si>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</si>
  <si>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</si>
  <si>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</si>
  <si>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</si>
  <si>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</si>
  <si>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</si>
  <si>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</si>
  <si>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</si>
  <si>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</si>
  <si>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</si>
  <si>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</si>
  <si>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</si>
  <si>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</si>
  <si>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</si>
  <si>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</si>
  <si>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</si>
  <si>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</si>
  <si>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</si>
  <si>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</si>
  <si>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</si>
  <si>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</si>
  <si>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</si>
  <si>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</si>
  <si>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</si>
  <si>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</si>
  <si>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</si>
  <si>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</si>
  <si>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</si>
  <si>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</si>
  <si>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</si>
  <si>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</si>
  <si>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</si>
  <si>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</si>
  <si>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</si>
  <si>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</si>
  <si>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</si>
  <si>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</si>
  <si>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</si>
  <si>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</si>
  <si>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</si>
  <si>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</si>
  <si>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</si>
  <si>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</si>
  <si>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</si>
  <si>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</si>
  <si>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</si>
  <si>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</si>
  <si>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</si>
  <si>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</si>
  <si>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</si>
  <si>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</si>
  <si>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</si>
  <si>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</si>
  <si>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</si>
  <si>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</si>
  <si>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</si>
  <si>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</si>
  <si>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</si>
  <si>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</si>
  <si>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</si>
  <si>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</si>
  <si>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</si>
  <si>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</si>
  <si>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</si>
  <si>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</si>
  <si>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</si>
  <si>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</si>
  <si>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</si>
  <si>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</si>
  <si>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</si>
  <si>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</si>
  <si>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</si>
  <si>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</si>
  <si>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</si>
  <si>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</si>
  <si>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</si>
  <si>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</si>
  <si>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</si>
  <si>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</si>
  <si>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</si>
  <si>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</si>
  <si>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</si>
  <si>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</si>
  <si>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</si>
  <si>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</si>
  <si>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</si>
  <si>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</si>
  <si>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</si>
  <si>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</si>
  <si>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</si>
  <si>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</si>
  <si>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</si>
  <si>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</si>
  <si>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</si>
  <si>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</si>
  <si>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</si>
  <si>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</si>
  <si>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</si>
  <si>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</si>
  <si>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</si>
  <si>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</si>
  <si>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</si>
  <si>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</si>
  <si>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</si>
  <si>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</si>
  <si>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</si>
  <si>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</si>
  <si>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</si>
  <si>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</si>
  <si>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</si>
  <si>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</si>
  <si>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</si>
  <si>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</si>
  <si>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</si>
  <si>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</si>
  <si>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</si>
  <si>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</si>
  <si>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</si>
  <si>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</si>
  <si>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</si>
  <si>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</si>
  <si>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</si>
  <si>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</si>
  <si>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</si>
  <si>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</si>
  <si>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</si>
  <si>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</si>
  <si>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</si>
  <si>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</si>
  <si>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</si>
  <si>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</si>
  <si>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</si>
  <si>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</si>
  <si>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</si>
  <si>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</si>
  <si>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</si>
  <si>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</si>
  <si>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</si>
  <si>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</si>
  <si>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</si>
  <si>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</si>
  <si>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</si>
  <si>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</si>
  <si>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</si>
  <si>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</si>
  <si>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</si>
  <si>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</si>
  <si>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</si>
  <si>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</si>
  <si>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</si>
  <si>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</si>
  <si>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</si>
  <si>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</si>
  <si>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</si>
  <si>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</si>
  <si>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</si>
  <si>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</si>
  <si>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</si>
  <si>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</si>
  <si>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</si>
  <si>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</si>
  <si>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</si>
  <si>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</si>
  <si>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</si>
  <si>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</si>
  <si>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</si>
  <si>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</si>
  <si>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</si>
  <si>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</si>
  <si>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</si>
  <si>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</si>
  <si>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</si>
  <si>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</si>
  <si>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</si>
  <si>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</si>
  <si>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</si>
  <si>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</si>
  <si>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</si>
  <si>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</si>
  <si>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</si>
  <si>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</si>
  <si>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</si>
  <si>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</si>
  <si>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</si>
  <si>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</si>
  <si>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</si>
  <si>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</si>
  <si>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</si>
  <si>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</si>
  <si>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</si>
  <si>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</si>
  <si>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</si>
  <si>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</si>
  <si>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</si>
  <si>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</si>
  <si>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</si>
  <si>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</si>
  <si>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</si>
  <si>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</si>
  <si>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</si>
  <si>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</si>
  <si>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</si>
  <si>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</si>
  <si>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</si>
  <si>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</si>
  <si>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</si>
  <si>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</si>
  <si>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</si>
  <si>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</si>
  <si>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</si>
  <si>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</si>
  <si>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</si>
  <si>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</si>
  <si>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</si>
  <si>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</si>
  <si>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</si>
  <si>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</si>
  <si>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</si>
  <si>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</si>
  <si>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</si>
  <si>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</si>
  <si>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</si>
  <si>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</si>
  <si>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</si>
  <si>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</si>
  <si>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</si>
  <si>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</si>
  <si>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</si>
  <si>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</si>
  <si>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</si>
  <si>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</si>
  <si>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</si>
  <si>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</si>
  <si>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</si>
  <si>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</si>
  <si>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</si>
  <si>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</si>
  <si>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</si>
  <si>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</si>
  <si>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</si>
  <si>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</si>
  <si>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</si>
  <si>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</si>
  <si>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</si>
  <si>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</si>
  <si>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</si>
  <si>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</si>
  <si>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</si>
  <si>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</si>
  <si>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</si>
  <si>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</si>
  <si>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</si>
  <si>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</si>
  <si>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</si>
  <si>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</si>
  <si>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</si>
  <si>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</si>
  <si>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</si>
  <si>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</si>
  <si>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</si>
  <si>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</si>
  <si>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</si>
  <si>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</si>
  <si>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</si>
  <si>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</si>
  <si>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</si>
  <si>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</si>
  <si>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</si>
  <si>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</si>
  <si>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</si>
  <si>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</si>
  <si>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</si>
  <si>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</si>
  <si>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</si>
  <si>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</si>
  <si>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</si>
  <si>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</si>
  <si>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</si>
  <si>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</si>
  <si>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</si>
  <si>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</si>
  <si>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</si>
  <si>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</si>
  <si>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</si>
  <si>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</si>
  <si>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</si>
  <si>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</si>
  <si>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</si>
  <si>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</si>
  <si>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</si>
  <si>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</si>
  <si>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</si>
  <si>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</si>
  <si>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</si>
  <si>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</si>
  <si>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</si>
  <si>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</si>
  <si>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</si>
  <si>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</si>
  <si>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</si>
  <si>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</si>
  <si>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</si>
  <si>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</si>
  <si>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</si>
  <si>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</si>
  <si>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</si>
  <si>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</si>
  <si>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</si>
  <si>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</si>
  <si>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</si>
  <si>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</si>
  <si>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</si>
  <si>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</si>
  <si>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</si>
  <si>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</si>
  <si>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</si>
  <si>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</si>
  <si>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</si>
  <si>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</si>
  <si>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</si>
  <si>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</si>
  <si>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</si>
  <si>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</si>
  <si>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</si>
  <si>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</si>
  <si>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</si>
  <si>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</si>
  <si>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</si>
  <si>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</si>
  <si>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</si>
  <si>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</si>
  <si>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</si>
  <si>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</si>
  <si>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</si>
  <si>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</si>
  <si>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</si>
  <si>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</si>
  <si>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</si>
  <si>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</si>
  <si>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</si>
  <si>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</si>
  <si>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</si>
  <si>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</si>
  <si>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</si>
  <si>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</si>
  <si>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</si>
  <si>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</si>
  <si>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</si>
  <si>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</si>
  <si>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</si>
  <si>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</si>
  <si>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</si>
  <si>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</si>
  <si>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</si>
  <si>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</si>
  <si>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</si>
  <si>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</si>
  <si>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</si>
  <si>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</si>
  <si>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</si>
  <si>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</si>
  <si>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</si>
  <si>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</si>
  <si>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</si>
  <si>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</si>
  <si>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</si>
  <si>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</si>
  <si>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</si>
  <si>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</si>
  <si>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</si>
  <si>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</si>
  <si>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</si>
  <si>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</si>
  <si>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</si>
  <si>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</si>
  <si>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</si>
  <si>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</si>
  <si>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</si>
  <si>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</si>
  <si>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</si>
  <si>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</si>
  <si>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</si>
  <si>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</si>
  <si>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</si>
  <si>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</si>
  <si>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</si>
  <si>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</si>
  <si>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</si>
  <si>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</si>
  <si>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</si>
  <si>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</si>
  <si>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</si>
  <si>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</si>
  <si>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</si>
  <si>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</si>
  <si>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</si>
  <si>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</si>
  <si>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</si>
  <si>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</si>
  <si>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</si>
  <si>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</si>
  <si>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</si>
  <si>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</si>
  <si>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</si>
  <si>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</si>
  <si>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</si>
  <si>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</si>
  <si>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</si>
  <si>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</si>
  <si>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</si>
  <si>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</si>
  <si>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</si>
  <si>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</si>
  <si>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</si>
  <si>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</si>
  <si>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</si>
  <si>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</si>
  <si>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</si>
  <si>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</si>
  <si>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</si>
  <si>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</si>
  <si>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</si>
  <si>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</si>
  <si>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</si>
  <si>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</si>
  <si>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</si>
  <si>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</si>
  <si>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</si>
  <si>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</si>
  <si>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</si>
  <si>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</si>
  <si>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</si>
  <si>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</si>
  <si>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</si>
  <si>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</si>
  <si>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</si>
  <si>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</si>
  <si>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</si>
  <si>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</si>
  <si>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</si>
  <si>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</si>
  <si>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</si>
  <si>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</si>
  <si>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</si>
  <si>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</si>
  <si>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</si>
  <si>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</si>
  <si>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</si>
  <si>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</si>
  <si>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connecting PG </t>
  </si>
  <si>
    <t>TT-20251122-00557</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</si>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</sst>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5" totalsRowShown="0" headerRowDxfId="31" dataDxfId="30" headerRowBorderDxfId="28" tableBorderDxfId="29">
  <autoFilter ref="A1:L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320.56610393518349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3.3094675927713979E-2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45983.51452986111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45983.51452986111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45983.51452986111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45983.51452986111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45983.51452986111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45983.51452986111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45983.51452986111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45983.51452986111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45983.51452986111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45983.51452986111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45983.51452986111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45983.51452986111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45983.51452986111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45983.51452986111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45983.51452986111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45983.51452986111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45983.51452986111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45983.51452986111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45983.51452986111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45983.51452986111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45983.51452986111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45983.51452986111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45983.51452986111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45983.51452986111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45983.51452986111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45983.51452986111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45983.51452986111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45983.51452986111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45983.51452986111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45983.51452986111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45983.51452986111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45983.51452986111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45983.51452986111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45983.51452986111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45983.51452986111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45983.51452986111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45983.51452986111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45983.51452986111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45983.51452986111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45983.51452986111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45983.51452986111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45983.51452986111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45983.51452986111</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45983.51452986111</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653722F-361F-4D8A-AB4C-F48BD7082351}"/>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158.51469189814816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45983.51452986111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45983.51452986111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45983.51452986111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45983.51452986111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45983.51452986111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45983.51452986111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45983.51452986111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45983.51452986111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45983.51452986111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45983.51452986111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45983.51452986111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45983.51452986111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45983.51452986111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45983.51452986111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45983.51452986111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45983.51452986111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45983.51452986111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45983.51452986111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45983.51452986111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45983.51452986111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45983.51452986111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45983.51452986111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45983.51452986111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45983.51452986111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45983.51452986111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45983.51452986111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45983.51452986111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45983.51452986111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45983.51452986111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45983.51452986111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45983.51452986111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45983.51452986111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45983.51452986111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45983.51452986111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45983.51452986111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45983.51452986111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45983.51452986111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45983.51452986111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45983.51452986111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45983.51452986111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45983.51452986111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45983.51452986111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45983.51452986111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45983.51452986111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45983.51452986111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45983.51452986111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45983.51452986111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45983.51452986111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45983.51452986111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45983.51452986111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45983.51452986111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45983.51452986111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45983.51452986111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45983.51452986111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45983.51452986111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45983.51452986111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45983.51452986111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45983.51452986111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45983.51452986111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45983.51452986111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45983.51452986111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45983.51452986111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45983.51452986111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45983.51452986111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45983.51452986111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45983.51452986111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45983.51452986111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45983.51452986111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45983.51452986111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45983.51452986111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45983.51452986111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45983.51452986111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45983.51452986111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45983.51452986111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45983.51452986111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45983.51452986111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45983.51452986111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45983.51452986111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45983.51452986111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45983.51452986111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45983.51452986111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45983.51452986111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45983.51452986111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45983.51452986111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45983.51452986111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45983.51452986111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45983.51452986111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45983.51452986111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45983.51452986111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45983.51452986111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45983.51452986111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45983.51452986111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45983.51452986111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45983.51452986111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45983.51452986111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45983.51452986111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45983.51452986111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45983.51452986111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45983.51452986111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45983.51452986111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45983.51452986111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45983.51452986111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45983.51452986111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45983.51452986111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45983.51452986111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45983.51452986111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45983.51452986111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45983.51452986111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45983.51452986111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45983.51452986111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45983.51452986111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45983.51452986111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45983.51452986111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45983.51452986111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45983.51452986111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45983.51452986111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45983.51452986111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45983.51452986111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45983.51452986111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45983.51452986111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45983.51452986111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45983.51452986111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45983.51452986111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45983.51452986111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45983.51452986111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45983.51452986111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45983.51452986111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45983.51452986111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45983.51452986111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45983.51452986111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45983.51452986111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45983.51452986111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45983.51452986111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45983.51452986111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45983.51452986111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45983.51452986111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45983.51452986111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45983.51452986111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45983.51452986111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45983.51452986111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45983.51452986111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45983.51452986111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45983.51452986111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45983.51452986111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45983.51452986111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45983.51452986111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45983.51452986111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45983.51452986111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45983.51452986111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45983.51452986111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45983.51452986111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45983.51452986111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45983.51452986111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45983.51452986111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45983.51452986111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45983.51452986111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45983.51452986111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45983.51452986111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45983.51452986111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45983.51452986111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45983.51452986111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45983.51452986111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45983.51452986111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45983.51452986111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45983.51452986111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45983.51452986111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45983.51452986111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45983.51452986111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45983.51452986111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45983.51452986111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45983.51452986111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45983.51452986111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45983.51452986111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45983.51452986111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45983.51452986111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45983.51452986111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45983.51452986111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45983.51452986111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45983.51452986111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45983.51452986111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45983.51452986111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45983.51452986111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45983.51452986111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45983.51452986111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45983.51452986111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45983.51452986111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45983.51452986111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45983.51452986111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45983.51452986111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45983.51452986111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45983.51452986111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45983.51452986111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45983.51452986111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45983.51452986111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45983.51452986111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45983.51452986111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45983.51452986111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45983.51452986111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45983.51452986111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45983.51452986111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45983.51452986111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45983.51452986111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45983.51452986111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45983.51452986111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45983.51452986111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45983.51452986111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45983.51452986111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45983.51452986111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45983.51452986111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45983.51452986111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45983.51452986111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45983.51452986111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45983.51452986111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45983.51452986111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45983.51452986111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45983.51452986111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45983.51452986111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45983.51452986111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45983.51452986111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45983.51452986111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45983.51452986111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45983.51452986111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45983.51452986111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45983.51452986111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45983.51452986111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45983.51452986111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45983.51452986111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45983.51452986111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45983.51452986111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45983.51452986111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45983.51452986111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45983.51452986111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45983.51452986111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45983.51452986111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45983.51452986111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45983.51452986111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45983.51452986111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45983.51452986111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45983.51452986111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45983.51452986111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45983.51452986111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45983.51452986111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45983.51452986111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45983.51452986111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45983.51452986111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45983.51452986111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45983.51452986111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45983.51452986111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45983.51452986111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45983.51452986111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45983.51452986111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45983.51452986111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45983.51452986111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45983.51452986111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45983.51452986111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45983.51452986111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45983.51452986111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45983.51452986111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45983.51452986111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45983.51452986111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45983.51452986111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45983.51452986111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45983.51452986111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45983.51452986111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45983.51452986111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45983.51452986111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45983.51452986111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45983.51452986111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45983.51452986111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45983.51452986111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45983.51452986111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45983.51452986111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45983.51452986111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45983.51452986111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45983.51452986111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45983.51452986111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45983.51452986111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45983.51452986111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45983.51452986111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45983.51452986111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45983.51452986111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45983.51452986111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45983.51452986111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45983.51452986111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45983.51452986111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45983.51452986111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45983.51452986111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45983.51452986111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45983.51452986111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45983.51452986111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45983.51452986111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45983.51452986111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45983.51452986111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45983.51452986111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45983.51452986111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45983.51452986111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45983.51452986111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45983.51452986111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45983.51452986111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45983.51452986111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45983.51452986111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45983.51452986111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45983.51452986111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45983.51452986111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45983.51452986111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45983.51452986111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45983.51452986111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45983.51452986111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45983.51452986111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45983.51452986111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45983.51452986111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45983.51452986111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45983.51452986111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45983.51452986111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45983.51452986111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45983.51452986111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45983.51452986111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45983.51452986111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45983.51452986111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45983.51452986111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45983.51452986111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45983.51452986111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45983.51452986111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45983.51452986111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45983.51452986111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45983.51452986111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45983.51452986111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45983.51452986111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45983.51452986111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45983.51452986111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45983.51452986111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45983.51452986111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45983.51452986111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45983.51452986111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45983.51452986111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45983.51452986111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45983.51452986111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45983.51452986111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45983.51452986111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45983.51452986111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45983.51452986111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45983.51452986111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45983.51452986111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45983.51452986111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45983.51452986111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45983.51452986111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45983.51452986111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45983.51452986111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45983.51452986111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45983.51452986111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45983.51452986111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45983.51452986111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45983.51452986111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45983.51452986111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45983.51452986111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45983.51452986111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45983.51452986111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45983.51452986111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45983.51452986111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45983.51452986111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45983.51452986111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45983.51452986111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45983.51452986111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45983.51452986111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45983.51452986111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45983.51452986111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45983.51452986111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45983.51452986111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45983.51452986111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45983.51452986111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45983.51452986111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45983.51452986111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45983.51452986111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45983.51452986111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45983.51452986111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45983.51452986111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45983.51452986111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45983.51452986111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45983.51452986111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45983.51452986111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45983.51452986111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45983.51452986111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45983.51452986111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45983.51452986111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45983.51452986111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45983.51452986111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45983.51452986111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45983.51452986111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45983.51452986111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45983.51452986111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45983.51452986111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45983.51452986111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45983.51452986111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45983.51452986111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45983.51452986111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45983.51452986111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45983.51452986111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45983.51452986111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45983.51452986111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45983.51452986111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45983.51452986111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45983.51452986111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45983.51452986111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45983.51452986111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45983.51452986111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45983.51452986111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45983.51452986111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45983.51452986111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45983.51452986111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45983.51452986111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45983.51452986111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45983.51452986111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45983.51452986111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45983.51452986111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45983.51452986111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45983.51452986111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45983.51452986111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45983.51452986111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45983.51452986111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45983.51452986111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45983.51452986111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45983.51452986111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45983.51452986111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45983.51452986111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45983.51452986111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45983.51452986111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45983.51452986111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45983.51452986111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45983.51452986111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45983.51452986111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45983.51452986111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45983.51452986111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45983.51452986111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45983.51452986111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45983.51452986111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45983.51452986111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45983.51452986111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45983.51452986111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45983.51452986111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45983.51452986111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45983.51452986111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45983.51452986111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45983.51452986111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45983.51452986111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45983.51452986111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45983.51452986111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45983.51452986111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45983.51452986111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45983.51452986111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45983.51452986111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45983.51452986111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45983.51452986111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45983.51452986111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45983.51452986111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45983.51452986111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45983.51452986111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45983.51452986111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45983.51452986111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45983.51452986111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45983.51452986111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45983.51452986111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45983.51452986111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45983.51452986111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45983.51452986111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45983.51452986111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45983.51452986111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45983.51452986111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45983.51452986111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45983.51452986111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45983.51452986111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45983.51452986111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45983.51452986111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45983.51452986111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45983.51452986111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45983.51452986111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45983.51452986111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45983.51452986111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45983.51452986111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45983.51452986111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45983.51452986111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45983.51452986111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45983.51452986111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45983.51452986111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45983.51452986111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45983.51452986111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45983.51452986111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45983.51452986111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45983.51452986111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45983.51452986111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45983.51452986111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45983.51452986111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45983.51452986111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45983.51452986111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45983.51452986111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45983.51452986111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45983.51452986111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45983.51452986111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45983.51452986111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45983.51452986111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45983.51452986111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45983.51452986111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45983.51452986111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45983.51452986111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45983.51452986111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45983.51452986111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45983.51452986111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45983.51452986111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45983.51452986111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45983.51452986111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45983.51452986111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45983.51452986111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45983.51452986111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45983.51452986111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45983.51452986111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45983.51452986111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45983.51452986111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45983.51452986111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45983.51452986111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45983.51452986111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45983.51452986111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45983.51452986111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45983.51452986111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45983.51452986111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45983.51452986111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45983.51452986111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45983.51452986111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45983.51452986111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45983.51452986111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45983.51452986111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45983.51452986111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45983.51452986111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45983.51452986111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45983.51452986111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45983.51452986111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45983.51452986111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45983.51452986111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45983.51452986111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45983.51452986111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45983.51452986111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45983.51452986111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45983.51452986111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45983.51452986111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45983.51452986111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45983.51452986111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45983.51452986111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45983.51452986111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45983.51452986111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45983.51452986111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45983.51452986111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45983.51452986111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45983.51452986111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45983.51452986111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45983.51452986111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45983.51452986111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45983.51452986111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45983.51452986111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45983.51452986111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45983.51452986111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45983.51452986111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45983.51452986111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45983.51452986111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45983.51452986111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45983.51452986111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45983.51452986111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45983.51452986111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45983.51452986111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45983.51452986111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45983.51452986111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45983.51452986111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45983.51452986111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45983.51452986111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45983.51452986111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45983.51452986111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45983.51452986111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45983.51452986111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45983.51452986111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45983.51452986111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45983.51452986111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45983.51452986111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45983.51452986111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45983.51452986111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45983.51452986111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45983.51452986111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45983.51452986111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45983.51452986111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45983.51452986111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45983.51452986111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45983.51452986111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45983.51452986111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45983.51452986111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45983.51452986111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45983.51452986111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45983.51452986111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45983.51452986111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45983.51452986111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45983.51452986111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45983.51452986111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45983.51452986111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45983.51452986111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45983.51452986111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45983.51452986111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45983.51452986111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45983.51452986111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45983.51452986111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45983.51452986111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45983.51452986111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45983.51452986111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45983.51452986111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45983.51452986111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45983.51452986111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45983.51452986111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45983.51452986111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45983.51452986111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45983.51452986111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45983.51452986111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45983.51452986111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45983.51452986111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45983.51452986111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45983.51452986111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45983.51452986111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45983.51452986111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45983.51452986111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45983.51452986111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45983.51452986111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45983.51452986111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45983.51452986111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45983.51452986111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45983.51452986111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45983.51452986111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45983.51452986111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45983.51452986111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45983.51452986111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45983.51452986111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45983.51452986111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45983.51452986111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45983.51452986111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45983.51452986111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45983.51452986111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45983.51452986111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45983.51452986111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45983.51452986111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45983.51452986111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45983.51452986111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45983.51452986111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45983.51452986111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45983.51452986111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45983.51452986111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45983.51452986111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45983.51452986111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45983.51452986111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45983.51452986111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45983.51452986111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45983.51452986111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45983.51452986111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45983.51452986111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45983.51452986111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45983.51452986111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45983.51452986111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45983.51452986111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45983.51452986111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45983.51452986111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45983.51452986111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45983.51452986111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45983.51452986111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45983.51452986111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45983.51452986111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45983.51452986111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45983.51452986111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45983.51452986111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45983.51452986111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45983.51452986111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45983.51452986111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45983.51452986111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45983.51452986111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45983.51452986111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45983.51452986111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45983.51452986111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45983.51452986111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45983.51452986111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45983.51452986111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45983.51452986111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45983.51452986111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45983.51452986111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45983.51452986111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45983.51452986111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45983.51452986111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45983.51452986111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45983.51452986111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45983.51452986111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45983.51452986111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45983.51452986111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45983.51452986111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45983.51452986111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45983.51452986111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45983.51452986111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45983.51452986111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45983.51452986111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45983.51452986111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45983.51452986111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45983.51452986111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45983.51452986111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45983.51452986111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45983.51452986111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45983.51452986111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45983.51452986111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45983.51452986111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45983.51452986111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45983.51452986111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45983.51452986111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45983.51452986111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45983.51452986111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45983.51452986111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45983.51452986111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45983.51452986111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45983.51452986111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45983.51452986111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45983.51452986111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45983.51452986111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45983.51452986111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45983.51452986111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45983.51452986111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45983.51452986111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45983.51452986111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45983.51452986111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45983.51452986111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45983.51452986111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45983.51452986111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45983.51452986111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45983.51452986111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45983.51452986111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45983.51452986111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45983.51452986111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45983.51452986111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45983.51452986111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45983.51452986111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45983.51452986111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45983.51452986111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45983.51452986111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45983.51452986111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45983.51452986111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45983.51452986111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45983.51452986111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45983.51452986111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45983.51452986111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45983.51452986111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45983.51452986111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45983.51452986111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45983.51452986111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45983.51452986111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45983.51452986111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45983.51452986111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45983.51452986111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45983.51452986111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45983.51452986111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45983.51452986111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45983.51452986111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45983.51452986111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45983.51452986111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45983.51452986111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45983.51452986111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45983.51452986111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45983.51452986111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45983.51452986111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45983.51452986111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45983.51452986111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45983.51452986111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45983.51452986111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45983.51452986111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45983.51452986111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45983.51452986111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45983.51452986111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45983.51452986111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45983.51452986111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45983.51452986111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45983.51452986111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45983.51452986111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45983.51452986111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45983.51452986111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45983.51452986111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45983.51452986111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45983.51452986111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45983.51452986111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45983.51452986111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45983.51452986111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45983.51452986111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45983.51452986111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45983.51452986111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45983.51452986111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45983.51452986111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45983.51452986111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45983.51452986111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45983.51452986111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45983.51452986111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45983.51452986111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45983.51452986111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45983.51452986111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45983.51452986111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45983.51452986111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45983.51452986111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45983.51452986111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45983.51452986111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45983.51452986111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45983.51452986111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45983.51452986111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45983.51452986111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45983.51452986111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45983.51452986111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45983.51452986111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45983.51452986111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45983.51452986111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45983.51452986111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45983.51452986111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45983.51452986111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45983.51452986111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45983.51452986111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45983.51452986111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45983.51452986111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45983.51452986111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45983.51452986111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45983.51452986111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45983.51452986111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45983.51452986111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45983.51452986111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45983.51452986111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45983.51452986111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45983.51452986111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45983.51452986111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45983.51452986111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45983.51452986111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45983.51452986111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45983.51452986111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45983.51452986111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45983.51452986111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45983.51452986111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45983.51452986111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45983.51452986111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45983.51452986111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45983.51452986111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45983.51452986111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45983.51452986111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45983.51452986111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45983.51452986111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45983.51452986111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45983.51452986111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45983.51452986111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45983.51452986111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45983.51452986111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45983.51452986111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45983.51452986111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45983.51452986111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45983.51452986111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45983.51452986111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45983.51452986111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45983.51452986111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45983.51452986111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45983.51452986111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45983.51452986111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45983.51452986111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45983.51452986111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45983.51452986111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45983.51452986111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45983.51452986111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45983.51452986111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45983.51452986111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45983.51452986111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45983.51452986111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45983.51452986111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45983.51452986111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45983.51452986111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45983.51452986111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45983.51452986111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45983.51452986111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45983.51452986111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45983.51452986111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45983.51452986111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45983.51452986111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45983.51452986111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45983.51452986111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45983.51452986111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45983.51452986111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45983.51452986111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45983.51452986111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45983.51452986111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45983.51452986111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45983.51452986111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45983.51452986111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45983.51452986111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45983.51452986111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45983.51452986111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45983.51452986111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45983.51452986111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45983.51452986111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45983.51452986111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45983.51452986111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45983.51452986111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45983.51452986111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45983.51452986111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45983.51452986111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45983.51452986111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45983.51452986111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45983.51452986111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45983.51452986111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45983.51452986111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45983.51452986111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45983.51452986111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45983.51452986111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45983.51452986111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45983.51452986111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45983.51452986111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45983.51452986111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45983.51452986111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45983.51452986111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45983.51452986111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45983.51452986111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45983.51452986111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45983.51452986111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45983.51452986111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45983.51452986111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45983.51452986111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45983.51452986111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45983.51452986111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45983.51452986111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45983.51452986111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45983.51452986111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45983.51452986111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45983.51452986111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45983.51452986111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45983.51452986111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45983.51452986111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45983.51452986111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45983.51452986111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45983.51452986111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45983.51452986111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45983.51452986111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45983.51452986111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45983.51452986111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45983.51452986111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45983.51452986111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45983.51452986111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45983.51452986111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45983.51452986111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45983.51452986111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45983.51452986111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45983.51452986111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45983.51452986111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45983.51452986111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45983.51452986111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45983.51452986111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45983.51452986111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45983.51452986111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45983.51452986111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45983.51452986111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45983.51452986111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45983.51452986111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45983.51452986111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45983.51452986111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45983.51452986111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45983.51452986111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45983.51452986111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45983.51452986111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45983.51452986111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45983.51452986111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45983.51452986111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45983.51452986111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45983.51452986111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45983.51452986111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45983.51452986111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45983.51452986111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45983.51452986111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45983.51452986111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45983.51452986111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45983.51452986111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45983.51452986111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45983.51452986111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45983.51452986111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45983.51452986111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45983.51452986111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45983.51452986111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45983.51452986111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45983.51452986111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45983.51452986111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45983.51452986111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45983.51452986111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45983.51452986111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45983.51452986111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45983.51452986111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45983.51452986111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45983.51452986111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45983.51452986111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45983.51452986111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45983.51452986111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45983.51452986111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45983.51452986111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45983.51452986111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45983.51452986111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45983.51452986111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45983.51452986111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45983.51452986111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45983.51452986111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45983.51452986111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45983.51452986111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45983.51452986111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45983.51452986111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45983.51452986111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45983.51452986111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45983.51452986111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45983.51452986111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45983.51452986111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45983.51452986111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45983.51452986111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45983.51452986111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45983.51452986111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45983.51452986111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45983.51452986111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45983.51452986111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45983.51452986111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45983.51452986111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45983.51452986111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45983.51452986111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45983.51452986111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45983.51452986111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45983.51452986111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45983.51452986111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45983.51452986111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45983.51452986111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45983.51452986111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45983.51452986111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45983.51452986111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45983.51452986111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45983.51452986111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45983.51452986111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45983.51452986111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45983.51452986111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45983.51452986111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45983.51452986111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45983.51452986111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45983.51452986111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45983.51452986111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45983.51452986111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45983.51452986111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45983.51452986111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45983.51452986111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45983.51452986111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45983.51452986111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45983.51452986111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45983.51452986111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45983.51452986111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45983.51452986111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45983.51452986111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45983.51452986111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45983.51452986111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45983.51452986111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45983.51452986111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45983.51452986111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45983.51452986111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45983.51452986111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45983.51452986111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45983.51452986111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45983.51452986111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45983.51452986111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45983.51452986111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45983.51452986111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45983.51452986111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45983.51452986111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45983.51452986111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45983.51452986111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45983.51452986111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45983.51452986111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45983.51452986111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45983.51452986111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45983.51452986111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45983.51452986111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45983.51452986111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45983.51452986111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45983.51452986111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45983.51452986111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45983.51452986111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45983.51452986111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45983.51452986111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45983.51452986111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45983.51452986111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45983.51452986111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45983.51452986111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45983.51452986111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45983.51452986111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45983.51452986111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45983.51452986111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45983.51452986111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45983.51452986111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45983.51452986111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45983.51452986111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45983.51452986111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45983.51452986111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45983.51452986111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45983.51452986111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45983.51452986111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45983.51452986111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45983.51452986111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45983.51452986111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45983.51452986111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45983.51452986111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45983.51452986111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45983.51452986111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45983.51452986111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45983.51452986111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45983.51452986111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45983.51452986111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45983.51452986111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45983.51452986111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45983.51452986111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45983.51452986111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45983.51452986111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45983.51452986111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45983.51452986111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45983.51452986111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45983.51452986111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45983.51452986111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45983.51452986111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45983.51452986111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45983.51452986111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45983.51452986111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45983.51452986111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45983.51452986111</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280.03381226851343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37546</v>
      </c>
      <c r="E3" s="94" t="s">
        <v>39021</v>
      </c>
      <c r="F3" s="95">
        <v>45983.511886574073</v>
      </c>
      <c r="G3" s="96">
        <f t="shared" ref="G3:G11" ca="1" si="0">IFERROR(NOW()-F3,"")</f>
        <v>2.6432870363350958E-3</v>
      </c>
      <c r="H3" s="95">
        <v>45983.500081018516</v>
      </c>
      <c r="I3" s="113" t="str">
        <f>IFERROR(VLOOKUP(D3,DB!A:F,6,0),"")</f>
        <v>Generator-SG</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45983.51452986111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45983.51452986111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45983.51452986111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45983.51452986111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45983.51452986111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45983.51452986111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45983.51452986111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45983.51452986111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45983.51452986111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45983.51452986111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45983.51452986111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45983.51452986111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45983.51452986111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45983.51452986111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45983.51452986111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45983.51452986111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45983.51452986111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45983.51452986111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45983.51452986111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45983.51452986111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45983.51452986111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45983.51452986111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45983.51452986111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45983.51452986111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45983.51452986111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45983.51452986111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45983.51452986111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45983.51452986111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45983.51452986111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45983.51452986111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45983.51452986111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45983.51452986111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45983.51452986111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45983.51452986111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45983.51452986111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45983.51452986111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45983.51452986111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45983.51452986111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45983.51452986111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45983.51452986111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45983.51452986111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45983.51452986111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45983.51452986111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45983.51452986111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45983.51452986111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45983.51452986111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45983.51452986111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45983.51452986111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45983.51452986111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45983.51452986111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45983.51452986111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45983.51452986111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45983.51452986111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45983.51452986111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45983.51452986111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45983.51452986111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45983.51452986111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45983.51452986111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45983.51452986111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45983.51452986111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45983.51452986111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45983.51452986111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45983.51452986111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45983.51452986111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45983.51452986111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45983.51452986111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45983.51452986111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45983.51452986111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45983.51452986111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45983.51452986111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45983.51452986111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45983.51452986111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45983.51452986111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45983.51452986111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45983.51452986111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45983.51452986111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45983.51452986111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45983.51452986111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45983.51452986111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45983.51452986111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45983.51452986111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45983.51452986111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45983.51452986111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45983.51452986111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45983.51452986111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45983.51452986111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45983.51452986111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45983.51452986111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45983.51452986111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45983.51452986111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45983.51452986111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45983.51452986111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45983.51452986111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45983.51452986111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45983.51452986111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45983.51452986111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45983.51452986111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45983.51452986111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45983.51452986111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45983.51452986111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45983.51452986111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45983.51452986111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45983.51452986111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45983.51452986111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45983.51452986111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45983.51452986111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45983.51452986111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45983.51452986111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45983.51452986111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45983.51452986111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45983.51452986111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45983.51452986111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45983.51452986111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45983.51452986111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45983.51452986111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45983.51452986111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45983.51452986111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45983.51452986111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45983.51452986111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45983.51452986111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45983.51452986111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45983.51452986111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45983.51452986111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45983.51452986111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45983.51452986111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45983.51452986111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45983.51452986111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45983.51452986111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45983.51452986111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45983.51452986111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45983.51452986111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45983.51452986111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45983.51452986111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45983.51452986111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45983.51452986111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45983.51452986111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45983.51452986111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45983.51452986111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45983.51452986111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45983.51452986111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45983.51452986111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45983.51452986111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45983.51452986111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45983.51452986111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45983.51452986111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45983.51452986111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45983.51452986111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45983.51452986111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45983.51452986111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45983.51452986111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45983.51452986111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45983.51452986111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45983.51452986111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45983.51452986111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45983.51452986111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45983.51452986111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45983.51452986111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45983.51452986111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45983.51452986111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45983.51452986111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45983.51452986111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45983.51452986111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45983.51452986111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45983.51452986111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45983.51452986111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45983.51452986111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45983.51452986111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45983.51452986111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45983.51452986111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45983.51452986111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45983.51452986111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45983.51452986111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45983.51452986111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45983.51452986111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45983.51452986111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45983.51452986111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45983.51452986111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45983.51452986111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45983.51452986111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45983.51452986111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45983.51452986111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45983.51452986111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45983.51452986111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45983.51452986111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45983.51452986111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45983.51452986111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45983.51452986111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45983.51452986111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45983.51452986111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45983.51452986111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45983.51452986111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45983.51452986111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45983.51452986111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45983.51452986111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45983.51452986111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45983.51452986111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45983.51452986111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45983.51452986111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45983.51452986111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45983.51452986111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45983.51452986111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45983.51452986111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45983.51452986111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45983.51452986111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45983.51452986111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45983.51452986111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45983.51452986111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45983.51452986111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45983.51452986111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45983.51452986111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45983.51452986111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45983.51452986111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45983.51452986111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45983.51452986111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45983.51452986111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45983.51452986111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45983.51452986111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45983.51452986111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45983.51452986111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45983.51452986111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45983.51452986111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45983.51452986111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45983.51452986111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45983.51452986111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45983.51452986111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45983.51452986111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45983.51452986111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45983.51452986111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45983.51452986111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45983.51452986111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45983.51452986111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45983.51452986111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45983.51452986111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45983.51452986111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45983.51452986111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45983.51452986111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45983.51452986111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45983.51452986111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45983.51452986111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45983.51452986111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45983.51452986111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45983.51452986111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45983.51452986111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45983.51452986111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45983.51452986111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45983.51452986111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45983.51452986111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45983.51452986111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45983.51452986111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45983.51452986111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45983.51452986111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45983.51452986111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45983.51452986111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45983.51452986111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45983.51452986111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45983.51452986111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45983.51452986111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45983.51452986111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45983.51452986111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45983.51452986111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45983.51452986111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45983.51452986111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45983.51452986111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45983.51452986111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45983.51452986111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45983.51452986111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45983.51452986111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45983.51452986111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45983.51452986111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45983.51452986111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45983.51452986111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45983.51452986111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45983.51452986111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45983.51452986111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45983.51452986111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45983.51452986111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45983.51452986111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45983.51452986111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45983.51452986111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45983.51452986111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45983.51452986111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45983.51452986111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45983.51452986111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45983.51452986111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45983.51452986111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45983.51452986111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45983.51452986111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45983.51452986111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45983.51452986111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45983.51452986111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45983.51452986111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45983.51452986111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45983.51452986111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45983.51452986111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45983.51452986111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45983.51452986111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45983.51452986111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45983.51452986111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45983.51452986111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45983.51452986111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45983.51452986111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45983.51452986111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45983.51452986111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45983.51452986111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45983.51452986111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45983.51452986111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45983.51452986111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45983.51452986111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45983.51452986111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45983.51452986111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45983.51452986111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45983.51452986111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45983.51452986111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45983.51452986111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45983.51452986111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45983.51452986111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45983.51452986111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45983.51452986111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45983.51452986111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45983.51452986111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45983.51452986111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45983.51452986111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45983.51452986111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45983.51452986111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45983.51452986111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45983.51452986111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45983.51452986111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45983.51452986111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45983.51452986111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45983.51452986111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45983.51452986111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45983.51452986111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45983.51452986111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45983.51452986111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45983.51452986111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45983.51452986111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45983.51452986111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45983.51452986111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45983.51452986111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45983.51452986111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45983.51452986111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45983.51452986111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45983.51452986111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45983.51452986111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45983.51452986111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45983.51452986111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45983.51452986111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45983.51452986111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45983.51452986111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45983.51452986111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45983.51452986111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45983.51452986111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45983.51452986111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45983.51452986111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45983.51452986111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45983.51452986111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45983.51452986111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45983.51452986111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45983.51452986111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45983.51452986111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45983.51452986111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45983.51452986111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45983.51452986111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45983.51452986111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45983.51452986111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45983.51452986111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45983.51452986111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45983.51452986111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45983.51452986111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45983.51452986111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45983.51452986111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45983.51452986111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45983.51452986111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45983.51452986111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45983.51452986111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45983.51452986111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45983.51452986111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45983.51452986111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45983.51452986111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45983.51452986111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45983.51452986111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45983.51452986111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45983.51452986111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45983.51452986111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45983.51452986111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45983.51452986111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45983.51452986111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45983.51452986111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45983.51452986111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45983.51452986111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45983.51452986111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45983.51452986111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45983.51452986111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45983.51452986111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45983.51452986111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45983.51452986111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45983.51452986111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45983.51452986111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45983.51452986111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45983.51452986111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45983.51452986111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45983.51452986111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45983.51452986111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45983.51452986111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45983.51452986111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45983.51452986111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45983.51452986111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45983.51452986111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45983.51452986111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45983.51452986111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45983.51452986111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45983.51452986111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45983.51452986111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45983.51452986111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45983.51452986111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45983.51452986111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45983.51452986111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45983.51452986111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45983.51452986111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45983.51452986111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45983.51452986111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45983.51452986111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45983.51452986111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45983.51452986111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45983.51452986111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45983.51452986111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45983.51452986111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45983.51452986111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45983.51452986111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45983.51452986111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45983.51452986111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45983.51452986111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45983.51452986111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45983.51452986111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45983.51452986111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45983.51452986111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45983.51452986111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45983.51452986111</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7"/>
  <sheetViews>
    <sheetView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91.682469675921311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57.325652546292986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34.853418749997218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5.9997266203718027</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2.1412312499960535</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39102</v>
      </c>
      <c r="F7" s="128">
        <v>45982.768553240741</v>
      </c>
      <c r="G7" s="111">
        <f ca="1">IFERROR(NOW()-F7,"")</f>
        <v>0.74597662036831025</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5.2851620370347518E-2</v>
      </c>
      <c r="H8" s="128">
        <v>45983.455752314818</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33563</v>
      </c>
      <c r="E9" s="109" t="s">
        <v>39021</v>
      </c>
      <c r="F9" s="109"/>
      <c r="G9" s="111">
        <f ca="1">IFERROR(NOW()-F9,"")</f>
        <v>45983.51452986111</v>
      </c>
      <c r="H9" s="128">
        <v>45983.510520833333</v>
      </c>
      <c r="I9" s="109" t="str">
        <f>IFERROR(VLOOKUP(D9,DB!A:F,6,0),"")</f>
        <v>SCECO</v>
      </c>
      <c r="J9" s="109" t="str">
        <f>IFERROR(VLOOKUP(D9,DB!A:G,7,0),"")</f>
        <v>Dead</v>
      </c>
      <c r="K9" s="109"/>
      <c r="L9" s="109" t="str">
        <f>IFERROR(VLOOKUP(D9,DB!A:I,9,0),"")</f>
        <v>Latis</v>
      </c>
    </row>
    <row r="10" spans="1:13">
      <c r="A10" s="109"/>
      <c r="B10" s="109" t="str">
        <f>IFERROR(VLOOKUP(D10,DB!A:K,11,0),"")</f>
        <v/>
      </c>
      <c r="C10" s="109"/>
      <c r="D10"/>
      <c r="E10" s="109"/>
      <c r="F10" s="109"/>
      <c r="G10" s="111">
        <f ca="1">IFERROR(NOW()-F10,"")</f>
        <v>45983.51452986111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45983.51452986111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45983.51452986111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45983.51452986111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45983.51452986111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45983.51452986111</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45983.51452986111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45983.51452986111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45983.51452986111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45983.51452986111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45983.51452986111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45983.51452986111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45983.51452986111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45983.51452986111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45983.51452986111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45983.51452986111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45983.51452986111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45983.51452986111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45983.51452986111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45983.51452986111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45983.51452986111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45983.51452986111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45983.51452986111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45983.51452986111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45983.51452986111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45983.51452986111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45983.51452986111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45983.51452986111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45983.51452986111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45983.51452986111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45983.51452986111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45983.51452986111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45983.51452986111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45983.51452986111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45983.51452986111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45983.51452986111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45983.51452986111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45983.51452986111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45983.51452986111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45983.51452986111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45983.51452986111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45983.51452986111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45983.51452986111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45983.51452986111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45983.51452986111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45983.51452986111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45983.51452986111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45983.51452986111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45983.51452986111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45983.51452986111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45983.51452986111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45983.51452986111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45983.51452986111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45983.51452986111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45983.51452986111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45983.51452986111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45983.51452986111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45983.51452986111</v>
      </c>
      <c r="H67" s="109"/>
      <c r="I67" s="109" t="str">
        <f>IFERROR(VLOOKUP(D67,DB!A:F,6,0),"")</f>
        <v/>
      </c>
      <c r="J67" s="109" t="str">
        <f>IFERROR(VLOOKUP(D67,DB!A:G,7,0),"")</f>
        <v/>
      </c>
      <c r="K67" s="109"/>
      <c r="L67" s="109" t="str">
        <f>IFERROR(VLOOKUP(D67,DB!A:I,9,0),"")</f>
        <v/>
      </c>
    </row>
    <row r="68" spans="1:12">
      <c r="A68" s="131"/>
      <c r="B68" s="131" t="str">
        <f>IFERROR(VLOOKUP(D68,DB!A:K,11,0),"")</f>
        <v/>
      </c>
      <c r="C68" s="131"/>
      <c r="D68" s="131"/>
      <c r="E68" s="131"/>
      <c r="F68" s="132"/>
      <c r="G68" s="111">
        <f ca="1">IFERROR(NOW()-F68,"")</f>
        <v>45983.51452986111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45983.51452986111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45983.51452986111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45983.51452986111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45983.51452986111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45983.51452986111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45983.51452986111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45983.51452986111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45983.51452986111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45983.51452986111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45983.51452986111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45983.51452986111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45983.51452986111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45983.51452986111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45983.51452986111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45983.51452986111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45983.51452986111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45983.51452986111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45983.51452986111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45983.51452986111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45983.51452986111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45983.51452986111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45983.51452986111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45983.51452986111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45983.51452986111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45983.51452986111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45983.51452986111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45983.51452986111</v>
      </c>
      <c r="H95" s="132"/>
      <c r="I95" s="131" t="str">
        <f>IFERROR(VLOOKUP(D95,DB!A:F,6,0),"")</f>
        <v/>
      </c>
      <c r="J95" s="131" t="str">
        <f>IFERROR(VLOOKUP(D95,DB!A:G,7,0),"")</f>
        <v/>
      </c>
      <c r="K95" s="131"/>
      <c r="L95" s="131" t="str">
        <f>IFERROR(VLOOKUP(D95,DB!A:I,9,0),"")</f>
        <v/>
      </c>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sheetData>
  <dataValidations count="2">
    <dataValidation allowBlank="1" showInputMessage="1" showErrorMessage="1" sqref="E1" xr:uid="{920C6338-E771-4DAE-8C89-92A9093EA4DE}"/>
    <dataValidation type="list" allowBlank="1" showInputMessage="1" showErrorMessage="1" sqref="E2:E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39126</v>
      </c>
      <c r="B2" s="119" t="str">
        <f>IFERROR(VLOOKUP(D2,DB!A:K,11,0),"")</f>
        <v>R6</v>
      </c>
      <c r="C2" s="120">
        <v>1</v>
      </c>
      <c r="D2" s="119" t="s">
        <v>31093</v>
      </c>
      <c r="E2" s="109" t="s">
        <v>39021</v>
      </c>
      <c r="F2" s="150">
        <v>45983.404386574075</v>
      </c>
      <c r="G2" s="104">
        <f t="shared" ref="G2:G19" ca="1" si="0">IFERROR(NOW()-F2,"-")</f>
        <v>0.11014328703458887</v>
      </c>
      <c r="H2" s="150">
        <v>45983.398530092592</v>
      </c>
      <c r="I2" s="119" t="str">
        <f>IFERROR(VLOOKUP(D2,DB!A:F,6,0),"")</f>
        <v>SCECO</v>
      </c>
      <c r="J2" s="119" t="str">
        <f>IFERROR(VLOOKUP(D2,DB!A:G,7,0),"")</f>
        <v>Vandalized</v>
      </c>
      <c r="K2" s="122" t="s">
        <v>39127</v>
      </c>
      <c r="L2" s="123" t="str">
        <f>IFERROR(VLOOKUP(D2,DB!A:I,9,0),"")</f>
        <v>Latis</v>
      </c>
    </row>
    <row r="3" spans="1:16382" ht="31.5" customHeight="1">
      <c r="A3" s="149" t="s">
        <v>39128</v>
      </c>
      <c r="B3" s="119" t="str">
        <f>IFERROR(VLOOKUP(D3,DB!A:K,11,0),"")</f>
        <v>R6</v>
      </c>
      <c r="C3" s="120">
        <v>6</v>
      </c>
      <c r="D3" s="151" t="s">
        <v>30925</v>
      </c>
      <c r="E3" s="109" t="s">
        <v>39102</v>
      </c>
      <c r="F3" s="150">
        <v>45983.467349537037</v>
      </c>
      <c r="G3" s="104">
        <f ca="1">IFERROR(NOW()-F3,"-")</f>
        <v>4.7180324072542135E-2</v>
      </c>
      <c r="H3" s="150">
        <v>45979.197662037041</v>
      </c>
      <c r="I3" s="119" t="str">
        <f>IFERROR(VLOOKUP(D3,DB!A:F,6,0),"")</f>
        <v>SCECO</v>
      </c>
      <c r="J3" s="119" t="str">
        <f>IFERROR(VLOOKUP(D3,DB!A:G,7,0),"")</f>
        <v>Dead</v>
      </c>
      <c r="K3" s="122" t="s">
        <v>39129</v>
      </c>
      <c r="L3" s="123" t="str">
        <f>IFERROR(VLOOKUP(D3,DB!A:I,9,0),"")</f>
        <v>Latis</v>
      </c>
    </row>
    <row r="4" spans="1:16382" ht="31.5" customHeight="1">
      <c r="A4" s="149" t="s">
        <v>39130</v>
      </c>
      <c r="B4" s="119" t="str">
        <f>IFERROR(VLOOKUP(D4,DB!A:K,11,0),"")</f>
        <v>R6</v>
      </c>
      <c r="C4" s="120">
        <v>1</v>
      </c>
      <c r="D4" s="119" t="s">
        <v>30806</v>
      </c>
      <c r="E4" s="109" t="s">
        <v>39021</v>
      </c>
      <c r="F4" s="150">
        <v>45983.442233796297</v>
      </c>
      <c r="G4" s="104">
        <f ca="1">IFERROR(NOW()-F4,"-")</f>
        <v>7.229606481269002E-2</v>
      </c>
      <c r="H4" s="150">
        <v>45983.436655092592</v>
      </c>
      <c r="I4" s="119" t="str">
        <f>IFERROR(VLOOKUP(D4,DB!A:F,6,0),"")</f>
        <v>SCECO</v>
      </c>
      <c r="J4" s="119" t="str">
        <f>IFERROR(VLOOKUP(D4,DB!A:G,7,0),"")</f>
        <v>Vandalized</v>
      </c>
      <c r="K4" s="122" t="s">
        <v>39131</v>
      </c>
      <c r="L4" s="123" t="str">
        <f>IFERROR(VLOOKUP(D4,DB!A:I,9,0),"")</f>
        <v>Latis</v>
      </c>
    </row>
    <row r="5" spans="1:16382" ht="31.5" customHeight="1">
      <c r="A5" s="118"/>
      <c r="B5" s="119" t="str">
        <f>IFERROR(VLOOKUP(D5,DB!A:K,11,0),"")</f>
        <v/>
      </c>
      <c r="C5" s="120"/>
      <c r="D5" s="119"/>
      <c r="E5" s="109"/>
      <c r="F5" s="121"/>
      <c r="G5" s="104">
        <f ca="1">IFERROR(NOW()-F5,"-")</f>
        <v>45983.51452986111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45983.51452986111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45983.51452986111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45983.51452986111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45983.51452986111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45983.51452986111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45983.51452986111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45983.51452986111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45983.51452986111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45983.51452986111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45983.51452986111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45983.51452986111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45983.51452986111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45983.51452986111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45983.51452986111</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2025-11-22T09:20:57Z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